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<sst xmlns="http://schemas.openxmlformats.org/spreadsheetml/2006/main" count="422" uniqueCount="166">
  <si>
    <t>Obec Grygov</t>
  </si>
  <si>
    <t>Rozpočtové opatření obce č. 3/2008</t>
  </si>
  <si>
    <t>Rozpočet pro rok 2008 byl schválen  zastupitelstvem obce na veřejném zasedání zastupitelstva obce konaném dne 17.3.2008.</t>
  </si>
  <si>
    <t>Rozpočtové opatření č. 1/2008 bylo schváleno zastupitelstvem obce na veřejném zasedání zastupitelstva obce konaném dne 23.6.2008.</t>
  </si>
  <si>
    <t>Rozpočtové opatření č. 2/2008 bylo schváleno zastupitelstvem obce na veřejném zasedání zastupitelstva obce  konaném dne 22.9.2008.</t>
  </si>
  <si>
    <t>Rozpočtové opatření č. 3/2008 bylo schváleno zastupitelstvem obce na veřejném zasedání zastupitelstva obce konaném dne 17.12.2008.</t>
  </si>
  <si>
    <t>Rozpočtové příjmy</t>
  </si>
  <si>
    <t>OdPa</t>
  </si>
  <si>
    <t>Pol</t>
  </si>
  <si>
    <t>Popis</t>
  </si>
  <si>
    <t>Schválený rozpočet</t>
  </si>
  <si>
    <t>Rozpočtové opatření</t>
  </si>
  <si>
    <t>Rozpočet po změnách</t>
  </si>
  <si>
    <t>Výsledek od počátku roku</t>
  </si>
  <si>
    <t>Plnění v %</t>
  </si>
  <si>
    <t>Daň z příjmů fyzických osob ze závislé činnosti a funkčních požitků</t>
  </si>
  <si>
    <t>Daň z příjmu FO ze samostatně výdělečné činnosti</t>
  </si>
  <si>
    <t>Daň z příjmů fyzických osob z kapitálových výnosů</t>
  </si>
  <si>
    <t>Daň z příjmu právnických osob</t>
  </si>
  <si>
    <t>Daň z příjmu právnických osob za obce</t>
  </si>
  <si>
    <t>Daň z přidané hodnoty</t>
  </si>
  <si>
    <t>Odvody za odnětí půdy ze zemědělského půdního fondu</t>
  </si>
  <si>
    <t>Poplatek za likvidaci komunálního odpadu</t>
  </si>
  <si>
    <t>Poplatek ze psů</t>
  </si>
  <si>
    <t>Poplatek za užívání veřejného prostranství</t>
  </si>
  <si>
    <t>Poplatek ze vstupného</t>
  </si>
  <si>
    <t>Poplatek za povolení k vjezdu do vybraných míst</t>
  </si>
  <si>
    <t>Poplatek za provozovaný výherní hrací přístroj</t>
  </si>
  <si>
    <t>Odvod výtěžku z provozování loterií</t>
  </si>
  <si>
    <t>Správní poplatky</t>
  </si>
  <si>
    <t>Daň z nemovitostí</t>
  </si>
  <si>
    <t>Splátky půjčených prostředků od obyvatelstva</t>
  </si>
  <si>
    <t>ÚZ 98193</t>
  </si>
  <si>
    <t>Neinvestiční přijaté transfery z všeobecné pokladní správy</t>
  </si>
  <si>
    <t>Neinvestiční přijaté transfery ze stát. rozpočtu v rámci souhr. dotačního vztahu</t>
  </si>
  <si>
    <t>ÚZ 13101</t>
  </si>
  <si>
    <t>Ostatní neinvestiční přijaté transfery ze státního rozpočtu</t>
  </si>
  <si>
    <t>ÚZ 8</t>
  </si>
  <si>
    <t>Neinvestiční přijaté transfery od krajů</t>
  </si>
  <si>
    <t>Převody z rozpočtových účtů</t>
  </si>
  <si>
    <t>**********</t>
  </si>
  <si>
    <t>Bez ODPA</t>
  </si>
  <si>
    <t>Příjmy z poskytování služeb a výrobků</t>
  </si>
  <si>
    <t>Vnitřní obchod</t>
  </si>
  <si>
    <t>Příjmy z poskytování služeb</t>
  </si>
  <si>
    <t>Přijaté nekapitálové příspěvky a náhrady</t>
  </si>
  <si>
    <t>Odvádění a čištění odpadních vod a nakládání s kaly</t>
  </si>
  <si>
    <t>První stupeň základních škol</t>
  </si>
  <si>
    <t>Činnosti knihovnické</t>
  </si>
  <si>
    <t>Ostatní záležitosti sdělovacích prostředků</t>
  </si>
  <si>
    <t>Záležitosti kultury, církví a sdělovacích prostředků</t>
  </si>
  <si>
    <t>Sportovní zařízení v majetku obce</t>
  </si>
  <si>
    <t>Příjmy z pronájmu</t>
  </si>
  <si>
    <t>Ostatní tělovýchovná činnost</t>
  </si>
  <si>
    <t>Příjmy z pronájmu ostatních nemovitostí a jejich částí</t>
  </si>
  <si>
    <t>Všeobecná ambulantní péče</t>
  </si>
  <si>
    <t>Příjmy z úroků</t>
  </si>
  <si>
    <t>Podpora individuální bytové výstavby</t>
  </si>
  <si>
    <t>Bytové hospodářství</t>
  </si>
  <si>
    <t>Nebytové hospodářství</t>
  </si>
  <si>
    <t>Příjmy z pronájmu pozemků</t>
  </si>
  <si>
    <t>Příjmy z prodeje pozemků</t>
  </si>
  <si>
    <t>Komunální služby a územní rozvoj jinde nezařazené</t>
  </si>
  <si>
    <t>Příjmy z prodeje zboží</t>
  </si>
  <si>
    <t>Sběr a svoz komunálních odpadů</t>
  </si>
  <si>
    <t>Využívání a zneškodňování komunálních odpadů</t>
  </si>
  <si>
    <t>Využívání a zneškodňování ostatních odpadů</t>
  </si>
  <si>
    <t>Ostatní sociální péče a pomoc ostatním skupinám obyv.</t>
  </si>
  <si>
    <t>Osobní asistence, peč. služba a podpora sam. bydlení</t>
  </si>
  <si>
    <t>Zastupitelstva obcí</t>
  </si>
  <si>
    <t>Příjmy z úhrad dobývacího prostoru a z vydobytých nerostů</t>
  </si>
  <si>
    <t>Činnost místní správy</t>
  </si>
  <si>
    <t>Obecné příjmy a výdaje z finančních operací</t>
  </si>
  <si>
    <t>Neidentifikované příjmy</t>
  </si>
  <si>
    <t>Ostatní činnosti j.n.</t>
  </si>
  <si>
    <t>Změna stavu krátkodobých prostředků na ban. účtech</t>
  </si>
  <si>
    <t>Celkem</t>
  </si>
  <si>
    <t>Rozpočtové výdaje</t>
  </si>
  <si>
    <t>Čerpání v %</t>
  </si>
  <si>
    <t>Drobný hmotný dlouhodobý majetek</t>
  </si>
  <si>
    <t>Služby telekomunikací a radiokomunikací</t>
  </si>
  <si>
    <t>Nákup ostatních služeb</t>
  </si>
  <si>
    <t>Opravy a udržování</t>
  </si>
  <si>
    <t>Programové vybavení</t>
  </si>
  <si>
    <t>Vnitřní obchod, služby a cestovní ruch</t>
  </si>
  <si>
    <t>Nákup materiálu jinde nezařazený</t>
  </si>
  <si>
    <t>Konzultační, poradenské a právní služby</t>
  </si>
  <si>
    <t>Ostatní nákupy j.n.</t>
  </si>
  <si>
    <t>Budovy, haly a stavby</t>
  </si>
  <si>
    <t>Silnice</t>
  </si>
  <si>
    <t>Nákup materiálu j.n.</t>
  </si>
  <si>
    <t>Nájemné</t>
  </si>
  <si>
    <t>Ostatní záležitosti pozemních komunikací</t>
  </si>
  <si>
    <t>Úroky vlastní</t>
  </si>
  <si>
    <t>Železniční dráhy</t>
  </si>
  <si>
    <t>Platy zaměstnanců v pracovním poměru</t>
  </si>
  <si>
    <t>Povinné pojistné na sociální zab. a příspěvek na státní politiku zam.</t>
  </si>
  <si>
    <t>Povinné pojistné na veřejné zdravotní pojištění</t>
  </si>
  <si>
    <t>Povinné pojistné na úrazové pojištění</t>
  </si>
  <si>
    <t>Ochranné pomůcky</t>
  </si>
  <si>
    <t>Prádlo, oděv a obuv</t>
  </si>
  <si>
    <t>Studená voda</t>
  </si>
  <si>
    <t>Elektrická energie</t>
  </si>
  <si>
    <t>Pohonné hmoty a maziva</t>
  </si>
  <si>
    <t>Služby peněžních ústavů</t>
  </si>
  <si>
    <t>Služby školení a vzdělávání</t>
  </si>
  <si>
    <t>Ostatní nákupy jinde nezařazené</t>
  </si>
  <si>
    <t>Platby daní a poplatků</t>
  </si>
  <si>
    <t>Věcné dary</t>
  </si>
  <si>
    <t>Neinvestiční transfery obcím</t>
  </si>
  <si>
    <t>Neinvestiční příspěvky zřízeným příspěvkovým organizacím</t>
  </si>
  <si>
    <t>Nákup dlouhodobého hmotného majetku jinde nezařazeného</t>
  </si>
  <si>
    <t>Ostatní osobní výdaje</t>
  </si>
  <si>
    <t>Knihy, učební pomůcky a tisk</t>
  </si>
  <si>
    <t>Pohoštění</t>
  </si>
  <si>
    <t>Ostatní záležitosti kultury</t>
  </si>
  <si>
    <t>Zachování a obnova kulturních památek</t>
  </si>
  <si>
    <t>Rozhlas a televize</t>
  </si>
  <si>
    <t>Potraviny</t>
  </si>
  <si>
    <t>Poskytnuté neinvestiční příspěvky a náhrady</t>
  </si>
  <si>
    <t>Neinvestiční transfery církvím a náboženským organizacím</t>
  </si>
  <si>
    <t>Dary obyvatelstvu</t>
  </si>
  <si>
    <t>Ostatní záležitosti kultury, církví a sdělovacích prostředků</t>
  </si>
  <si>
    <t>Voda</t>
  </si>
  <si>
    <t>Plyn</t>
  </si>
  <si>
    <t>Nákup služeb j.n.</t>
  </si>
  <si>
    <t>Platy zaměstnanců</t>
  </si>
  <si>
    <t>Ostatní povinné pojistné</t>
  </si>
  <si>
    <t>Drobný hmotný majetek</t>
  </si>
  <si>
    <t>Služby telekomunikací</t>
  </si>
  <si>
    <t>Nákup služeb</t>
  </si>
  <si>
    <t>Investiční půjčené prostředky obyvatelstvu</t>
  </si>
  <si>
    <t>Povinné pojistné na sociální zab. a příspěvek na státní politiku zaměstnanosti</t>
  </si>
  <si>
    <t>Povinné pojištění na veřejné zdravotní pojištění</t>
  </si>
  <si>
    <t>Materiál j.n.</t>
  </si>
  <si>
    <t>Veřejné osvětlení</t>
  </si>
  <si>
    <t>Komunální služby územní rozvoj jinde nezařazené</t>
  </si>
  <si>
    <t>Sběr a svoz nebezpečných odpadů</t>
  </si>
  <si>
    <t>Povinné poj. na veřejné zdravotní pojištění</t>
  </si>
  <si>
    <t>Nákup zboží</t>
  </si>
  <si>
    <t>Úhrady sankcí jiným rozpočtům</t>
  </si>
  <si>
    <t>Péče o vzhled obcí a veřejnou zeleň</t>
  </si>
  <si>
    <t>Ostatní sociální péče a pomoc ost. skupinám obyvatelstva</t>
  </si>
  <si>
    <t>Léky a zdravotnický materiál</t>
  </si>
  <si>
    <t>Požární ochrana - dobrovolná část</t>
  </si>
  <si>
    <t>Odměny členů zastupitelstev obcí a krajů</t>
  </si>
  <si>
    <t>Volby do zastupitelstev  územních samosprávných celků</t>
  </si>
  <si>
    <t>Služby pošt</t>
  </si>
  <si>
    <t>Poskytované zálohy vlastní pokladně</t>
  </si>
  <si>
    <t>Neinvestiční transfery občanským sdružením</t>
  </si>
  <si>
    <t>Ostatní neinvestiční transfery neziskovým a podobným organizacím</t>
  </si>
  <si>
    <t>Ostatní neinvestiční transfery veřejným rozpočtům</t>
  </si>
  <si>
    <t>Nákup kolků</t>
  </si>
  <si>
    <t>Platby daní a poplatků státnímu rozpočtu</t>
  </si>
  <si>
    <t>Ostatní nákupy dlouhodobého nehmotného majetku</t>
  </si>
  <si>
    <t>Rezervy kapitálových výdajů</t>
  </si>
  <si>
    <t xml:space="preserve">Nákup ostatních služeb </t>
  </si>
  <si>
    <t>Pojištění funkčně nespecifikované</t>
  </si>
  <si>
    <t>Převody vlastním rozpočtovým účtům</t>
  </si>
  <si>
    <t>Převody vlastním fondům v rozpočtech územních sam. celků</t>
  </si>
  <si>
    <t>Ostatní finanční operace</t>
  </si>
  <si>
    <t>Uhrazené splátky dlouhodob. přijatých půjčených prostředků</t>
  </si>
  <si>
    <t>Starosta obce:</t>
  </si>
  <si>
    <t>Ing. Tomáš Kubáček</t>
  </si>
  <si>
    <t>zpracoval:</t>
  </si>
  <si>
    <t>Radka Podmolíková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</si>
</sst>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#,##0.00\ [$Kč-405];[RED]\-#,##0.00\ [$Kč-405]"/>
    <numFmt numFmtId="167" formatCode="0.00%"/>
  </numFmts>
  <fonts count="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4" fontId="6" fillId="0" borderId="0" xfId="0" applyFont="1" applyFill="1" applyAlignment="1">
      <alignment horizontal="left" wrapText="1"/>
    </xf>
    <xf numFmtId="164" fontId="6" fillId="0" borderId="0" xfId="0" applyFont="1" applyFill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6" fontId="2" fillId="0" borderId="1" xfId="17" applyNumberFormat="1" applyFont="1" applyFill="1" applyBorder="1" applyAlignment="1" applyProtection="1">
      <alignment wrapText="1"/>
      <protection/>
    </xf>
    <xf numFmtId="166" fontId="2" fillId="0" borderId="1" xfId="0" applyNumberFormat="1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center" wrapText="1"/>
    </xf>
    <xf numFmtId="164" fontId="6" fillId="0" borderId="0" xfId="0" applyFont="1" applyFill="1" applyAlignment="1">
      <alignment wrapText="1"/>
    </xf>
    <xf numFmtId="166" fontId="6" fillId="0" borderId="1" xfId="17" applyNumberFormat="1" applyFont="1" applyFill="1" applyBorder="1" applyAlignment="1" applyProtection="1">
      <alignment wrapText="1"/>
      <protection/>
    </xf>
    <xf numFmtId="164" fontId="6" fillId="2" borderId="1" xfId="0" applyFont="1" applyFill="1" applyBorder="1" applyAlignment="1">
      <alignment wrapText="1"/>
    </xf>
    <xf numFmtId="166" fontId="6" fillId="2" borderId="1" xfId="17" applyNumberFormat="1" applyFont="1" applyFill="1" applyBorder="1" applyAlignment="1" applyProtection="1">
      <alignment wrapText="1"/>
      <protection/>
    </xf>
    <xf numFmtId="166" fontId="6" fillId="2" borderId="1" xfId="0" applyNumberFormat="1" applyFont="1" applyFill="1" applyBorder="1" applyAlignment="1">
      <alignment wrapText="1"/>
    </xf>
    <xf numFmtId="167" fontId="6" fillId="2" borderId="1" xfId="0" applyNumberFormat="1" applyFont="1" applyFill="1" applyBorder="1" applyAlignment="1">
      <alignment horizontal="center" wrapText="1"/>
    </xf>
    <xf numFmtId="166" fontId="6" fillId="0" borderId="0" xfId="17" applyNumberFormat="1" applyFont="1" applyFill="1" applyBorder="1" applyAlignment="1" applyProtection="1">
      <alignment wrapText="1"/>
      <protection/>
    </xf>
    <xf numFmtId="166" fontId="2" fillId="0" borderId="0" xfId="0" applyNumberFormat="1" applyFont="1" applyFill="1" applyAlignment="1">
      <alignment wrapText="1"/>
    </xf>
    <xf numFmtId="166" fontId="6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left" wrapText="1"/>
    </xf>
    <xf numFmtId="166" fontId="2" fillId="0" borderId="1" xfId="17" applyNumberFormat="1" applyFont="1" applyFill="1" applyBorder="1" applyAlignment="1" applyProtection="1">
      <alignment horizontal="right" wrapText="1"/>
      <protection/>
    </xf>
    <xf numFmtId="166" fontId="2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Border="1" applyAlignment="1">
      <alignment/>
    </xf>
    <xf numFmtId="164" fontId="6" fillId="3" borderId="1" xfId="0" applyFont="1" applyFill="1" applyBorder="1" applyAlignment="1">
      <alignment wrapText="1"/>
    </xf>
    <xf numFmtId="166" fontId="6" fillId="3" borderId="1" xfId="0" applyNumberFormat="1" applyFont="1" applyFill="1" applyBorder="1" applyAlignment="1">
      <alignment wrapText="1"/>
    </xf>
    <xf numFmtId="166" fontId="6" fillId="3" borderId="1" xfId="0" applyNumberFormat="1" applyFont="1" applyFill="1" applyBorder="1" applyAlignment="1">
      <alignment horizontal="right" wrapText="1"/>
    </xf>
    <xf numFmtId="167" fontId="6" fillId="3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wrapText="1"/>
    </xf>
    <xf numFmtId="166" fontId="2" fillId="0" borderId="2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9"/>
  <sheetViews>
    <sheetView tabSelected="1" zoomScaleSheetLayoutView="100" workbookViewId="0" topLeftCell="A1">
      <pane xSplit="5" ySplit="19" topLeftCell="F317" activePane="bottomRight" state="frozen"/>
      <selection pane="topLeft" activeCell="A1" sqref="A1"/>
      <selection pane="topRight" activeCell="F1" sqref="F1"/>
      <selection pane="bottomLeft" activeCell="A317" sqref="A317"/>
      <selection pane="bottomRight" activeCell="E325" sqref="E325"/>
    </sheetView>
  </sheetViews>
  <sheetFormatPr defaultColWidth="9.00390625" defaultRowHeight="12.75"/>
  <cols>
    <col min="1" max="1" width="7.25390625" style="1" customWidth="1"/>
    <col min="2" max="2" width="7.00390625" style="1" customWidth="1"/>
    <col min="3" max="3" width="49.25390625" style="1" customWidth="1"/>
    <col min="4" max="4" width="15.125" style="1" customWidth="1"/>
    <col min="5" max="5" width="15.00390625" style="1" customWidth="1"/>
    <col min="6" max="6" width="15.50390625" style="1" customWidth="1"/>
    <col min="7" max="7" width="15.25390625" style="1" customWidth="1"/>
    <col min="8" max="8" width="11.50390625" style="2" customWidth="1"/>
    <col min="9" max="9" width="9.125" style="3" customWidth="1"/>
    <col min="10" max="248" width="9.125" style="1" customWidth="1"/>
    <col min="249" max="16384" width="9.125" style="4" customWidth="1"/>
  </cols>
  <sheetData>
    <row r="1" spans="1:4" ht="13.5" customHeight="1">
      <c r="A1" s="5" t="s">
        <v>0</v>
      </c>
      <c r="B1" s="5"/>
      <c r="C1" s="5"/>
      <c r="D1" s="5"/>
    </row>
    <row r="2" spans="1:8" ht="24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1.2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9" s="1" customFormat="1" ht="11.25" customHeight="1">
      <c r="A4" s="7" t="s">
        <v>3</v>
      </c>
      <c r="B4" s="7"/>
      <c r="C4" s="7"/>
      <c r="D4" s="7"/>
      <c r="E4" s="7"/>
      <c r="F4" s="7"/>
      <c r="G4" s="7"/>
      <c r="H4" s="7"/>
      <c r="I4" s="3"/>
    </row>
    <row r="5" spans="1:9" s="1" customFormat="1" ht="11.25" customHeight="1">
      <c r="A5" s="7" t="s">
        <v>4</v>
      </c>
      <c r="B5" s="7"/>
      <c r="C5" s="7"/>
      <c r="D5" s="7"/>
      <c r="E5" s="7"/>
      <c r="F5" s="7"/>
      <c r="G5" s="7"/>
      <c r="H5" s="7"/>
      <c r="I5" s="3"/>
    </row>
    <row r="6" spans="1:9" s="1" customFormat="1" ht="11.25" customHeight="1">
      <c r="A6" s="7" t="s">
        <v>5</v>
      </c>
      <c r="B6" s="7"/>
      <c r="C6" s="7"/>
      <c r="D6" s="7"/>
      <c r="E6" s="7"/>
      <c r="F6" s="7"/>
      <c r="G6" s="7"/>
      <c r="H6" s="7"/>
      <c r="I6" s="3"/>
    </row>
    <row r="7" spans="1:8" ht="15" customHeight="1">
      <c r="A7" s="8" t="s">
        <v>6</v>
      </c>
      <c r="B7" s="8"/>
      <c r="C7" s="8"/>
      <c r="D7" s="8"/>
      <c r="E7" s="8"/>
      <c r="F7" s="8"/>
      <c r="G7" s="8"/>
      <c r="H7" s="8"/>
    </row>
    <row r="8" spans="1:4" ht="12.75">
      <c r="A8" s="9"/>
      <c r="B8" s="10"/>
      <c r="C8" s="10"/>
      <c r="D8" s="10"/>
    </row>
    <row r="9" spans="1:256" s="13" customFormat="1" ht="27.75" customHeigh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2"/>
      <c r="IO9" s="4"/>
      <c r="IP9" s="4"/>
      <c r="IQ9" s="4"/>
      <c r="IR9" s="4"/>
      <c r="IS9" s="4"/>
      <c r="IT9" s="4"/>
      <c r="IU9" s="4"/>
      <c r="IV9" s="4"/>
    </row>
    <row r="10" spans="1:8" ht="12.75" customHeight="1">
      <c r="A10" s="14"/>
      <c r="B10" s="14">
        <v>1111</v>
      </c>
      <c r="C10" s="15" t="s">
        <v>15</v>
      </c>
      <c r="D10" s="16">
        <v>2233000</v>
      </c>
      <c r="E10" s="17">
        <v>0</v>
      </c>
      <c r="F10" s="17">
        <f>SUM(D10:E10)</f>
        <v>2233000</v>
      </c>
      <c r="G10" s="17">
        <v>2010026</v>
      </c>
      <c r="H10" s="18">
        <f>SUM(G10/F10)</f>
        <v>0.9001459919390954</v>
      </c>
    </row>
    <row r="11" spans="1:8" ht="12.75">
      <c r="A11" s="14"/>
      <c r="B11" s="14">
        <v>1112</v>
      </c>
      <c r="C11" s="15" t="s">
        <v>16</v>
      </c>
      <c r="D11" s="16">
        <v>870000</v>
      </c>
      <c r="E11" s="17">
        <v>0</v>
      </c>
      <c r="F11" s="17">
        <f>SUM(D11:E11)</f>
        <v>870000</v>
      </c>
      <c r="G11" s="17">
        <v>399293.05</v>
      </c>
      <c r="H11" s="18">
        <f>SUM(G11/F11)</f>
        <v>0.45895752873563217</v>
      </c>
    </row>
    <row r="12" spans="1:8" ht="12.75">
      <c r="A12" s="14"/>
      <c r="B12" s="14">
        <v>1113</v>
      </c>
      <c r="C12" s="15" t="s">
        <v>17</v>
      </c>
      <c r="D12" s="16">
        <v>142000</v>
      </c>
      <c r="E12" s="17">
        <v>44000</v>
      </c>
      <c r="F12" s="17">
        <f>SUM(D12:E12)</f>
        <v>186000</v>
      </c>
      <c r="G12" s="17">
        <v>171403</v>
      </c>
      <c r="H12" s="18">
        <f>SUM(G12/F12)</f>
        <v>0.9215215053763441</v>
      </c>
    </row>
    <row r="13" spans="1:8" ht="12.75">
      <c r="A13" s="14"/>
      <c r="B13" s="14">
        <v>1121</v>
      </c>
      <c r="C13" s="15" t="s">
        <v>18</v>
      </c>
      <c r="D13" s="16">
        <v>2565000</v>
      </c>
      <c r="E13" s="17">
        <v>657000</v>
      </c>
      <c r="F13" s="17">
        <f>SUM(D13:E13)</f>
        <v>3222000</v>
      </c>
      <c r="G13" s="17">
        <v>3021382</v>
      </c>
      <c r="H13" s="18">
        <f>SUM(G13/F13)</f>
        <v>0.9377349472377405</v>
      </c>
    </row>
    <row r="14" spans="1:8" ht="12" customHeight="1">
      <c r="A14" s="14"/>
      <c r="B14" s="14">
        <v>1122</v>
      </c>
      <c r="C14" s="15" t="s">
        <v>19</v>
      </c>
      <c r="D14" s="16">
        <v>317000</v>
      </c>
      <c r="E14" s="17">
        <v>0</v>
      </c>
      <c r="F14" s="17">
        <f>SUM(D14:E14)</f>
        <v>317000</v>
      </c>
      <c r="G14" s="17">
        <v>316560</v>
      </c>
      <c r="H14" s="18">
        <f>SUM(G14/F14)</f>
        <v>0.9986119873817034</v>
      </c>
    </row>
    <row r="15" spans="1:8" ht="12.75">
      <c r="A15" s="14"/>
      <c r="B15" s="14">
        <v>1211</v>
      </c>
      <c r="C15" s="15" t="s">
        <v>20</v>
      </c>
      <c r="D15" s="16">
        <v>3884000</v>
      </c>
      <c r="E15" s="17">
        <v>677000</v>
      </c>
      <c r="F15" s="17">
        <f>SUM(D15:E15)</f>
        <v>4561000</v>
      </c>
      <c r="G15" s="17">
        <v>4360219</v>
      </c>
      <c r="H15" s="18">
        <f>SUM(G15/F15)</f>
        <v>0.9559787327340495</v>
      </c>
    </row>
    <row r="16" spans="1:8" ht="12.75">
      <c r="A16" s="14"/>
      <c r="B16" s="14">
        <v>1334</v>
      </c>
      <c r="C16" s="15" t="s">
        <v>21</v>
      </c>
      <c r="D16" s="16">
        <v>154000</v>
      </c>
      <c r="E16" s="17">
        <v>0</v>
      </c>
      <c r="F16" s="17">
        <f>SUM(D16:E16)</f>
        <v>154000</v>
      </c>
      <c r="G16" s="17">
        <v>153754</v>
      </c>
      <c r="H16" s="18">
        <f>SUM(G16/F16)</f>
        <v>0.9984025974025974</v>
      </c>
    </row>
    <row r="17" spans="1:8" ht="12.75">
      <c r="A17" s="14"/>
      <c r="B17" s="14">
        <v>1337</v>
      </c>
      <c r="C17" s="15" t="s">
        <v>22</v>
      </c>
      <c r="D17" s="16">
        <v>520000</v>
      </c>
      <c r="E17" s="17">
        <v>0</v>
      </c>
      <c r="F17" s="17">
        <f>SUM(D17:E17)</f>
        <v>520000</v>
      </c>
      <c r="G17" s="17">
        <v>510939</v>
      </c>
      <c r="H17" s="18">
        <f>SUM(G17/F17)</f>
        <v>0.982575</v>
      </c>
    </row>
    <row r="18" spans="1:8" ht="12.75">
      <c r="A18" s="14"/>
      <c r="B18" s="14">
        <v>1341</v>
      </c>
      <c r="C18" s="15" t="s">
        <v>23</v>
      </c>
      <c r="D18" s="16">
        <v>46000</v>
      </c>
      <c r="E18" s="17">
        <v>0</v>
      </c>
      <c r="F18" s="17">
        <f>SUM(D18:E18)</f>
        <v>46000</v>
      </c>
      <c r="G18" s="17">
        <v>40913</v>
      </c>
      <c r="H18" s="18">
        <f>SUM(G18/F18)</f>
        <v>0.8894130434782609</v>
      </c>
    </row>
    <row r="19" spans="1:8" ht="12.75">
      <c r="A19" s="14"/>
      <c r="B19" s="14">
        <v>1343</v>
      </c>
      <c r="C19" s="15" t="s">
        <v>24</v>
      </c>
      <c r="D19" s="16">
        <v>6000</v>
      </c>
      <c r="E19" s="17">
        <v>0</v>
      </c>
      <c r="F19" s="17">
        <f>SUM(D19:E19)</f>
        <v>6000</v>
      </c>
      <c r="G19" s="17">
        <v>2850</v>
      </c>
      <c r="H19" s="18">
        <f>SUM(G19/F19)</f>
        <v>0.475</v>
      </c>
    </row>
    <row r="20" spans="1:8" ht="12.75">
      <c r="A20" s="14"/>
      <c r="B20" s="14">
        <v>1344</v>
      </c>
      <c r="C20" s="15" t="s">
        <v>25</v>
      </c>
      <c r="D20" s="16">
        <v>5000</v>
      </c>
      <c r="E20" s="17">
        <v>0</v>
      </c>
      <c r="F20" s="17">
        <f>SUM(D20:E20)</f>
        <v>5000</v>
      </c>
      <c r="G20" s="17">
        <v>5201</v>
      </c>
      <c r="H20" s="18">
        <f>SUM(G20/F20)</f>
        <v>1.0402</v>
      </c>
    </row>
    <row r="21" spans="1:8" ht="12.75">
      <c r="A21" s="14"/>
      <c r="B21" s="14">
        <v>1346</v>
      </c>
      <c r="C21" s="15" t="s">
        <v>26</v>
      </c>
      <c r="D21" s="16">
        <v>3000</v>
      </c>
      <c r="E21" s="17">
        <v>0</v>
      </c>
      <c r="F21" s="17">
        <f>SUM(D21:E21)</f>
        <v>3000</v>
      </c>
      <c r="G21" s="17">
        <v>1500</v>
      </c>
      <c r="H21" s="18">
        <f>SUM(G21/F21)</f>
        <v>0.5</v>
      </c>
    </row>
    <row r="22" spans="1:8" ht="12.75">
      <c r="A22" s="14"/>
      <c r="B22" s="14">
        <v>1347</v>
      </c>
      <c r="C22" s="15" t="s">
        <v>27</v>
      </c>
      <c r="D22" s="16">
        <v>25000</v>
      </c>
      <c r="E22" s="17">
        <v>0</v>
      </c>
      <c r="F22" s="17">
        <f>SUM(D22:E22)</f>
        <v>25000</v>
      </c>
      <c r="G22" s="17">
        <v>5000</v>
      </c>
      <c r="H22" s="18">
        <f>SUM(G22/F22)</f>
        <v>0.2</v>
      </c>
    </row>
    <row r="23" spans="1:11" ht="11.25" customHeight="1">
      <c r="A23" s="14"/>
      <c r="B23" s="14">
        <v>1351</v>
      </c>
      <c r="C23" s="15" t="s">
        <v>28</v>
      </c>
      <c r="D23" s="16">
        <v>53000</v>
      </c>
      <c r="E23" s="17">
        <v>0</v>
      </c>
      <c r="F23" s="17">
        <f>SUM(D23:E23)</f>
        <v>53000</v>
      </c>
      <c r="G23" s="17">
        <v>52103</v>
      </c>
      <c r="H23" s="18">
        <f>SUM(G23/F23)</f>
        <v>0.9830754716981132</v>
      </c>
      <c r="I23" s="19"/>
      <c r="J23" s="19"/>
      <c r="K23" s="19"/>
    </row>
    <row r="24" spans="1:8" ht="12.75">
      <c r="A24" s="14"/>
      <c r="B24" s="14">
        <v>1361</v>
      </c>
      <c r="C24" s="15" t="s">
        <v>29</v>
      </c>
      <c r="D24" s="16">
        <v>65000</v>
      </c>
      <c r="E24" s="17">
        <v>0</v>
      </c>
      <c r="F24" s="17">
        <f>SUM(D24:E24)</f>
        <v>65000</v>
      </c>
      <c r="G24" s="17">
        <v>52710</v>
      </c>
      <c r="H24" s="18">
        <f>SUM(G24/F24)</f>
        <v>0.810923076923077</v>
      </c>
    </row>
    <row r="25" spans="1:8" ht="12.75">
      <c r="A25" s="14"/>
      <c r="B25" s="14">
        <v>1511</v>
      </c>
      <c r="C25" s="15" t="s">
        <v>30</v>
      </c>
      <c r="D25" s="16">
        <v>700000</v>
      </c>
      <c r="E25" s="17">
        <v>0</v>
      </c>
      <c r="F25" s="17">
        <f>SUM(D25:E25)</f>
        <v>700000</v>
      </c>
      <c r="G25" s="17">
        <v>463984</v>
      </c>
      <c r="H25" s="18">
        <f>SUM(G25/F25)</f>
        <v>0.6628342857142857</v>
      </c>
    </row>
    <row r="26" spans="1:10" ht="11.25" customHeight="1">
      <c r="A26" s="14"/>
      <c r="B26" s="14">
        <v>2460</v>
      </c>
      <c r="C26" s="15" t="s">
        <v>31</v>
      </c>
      <c r="D26" s="16">
        <v>193000</v>
      </c>
      <c r="E26" s="17">
        <v>0</v>
      </c>
      <c r="F26" s="17">
        <f>SUM(D26:E26)</f>
        <v>193000</v>
      </c>
      <c r="G26" s="17">
        <v>181307.5</v>
      </c>
      <c r="H26" s="18">
        <f>SUM(G26/F26)</f>
        <v>0.9394170984455958</v>
      </c>
      <c r="I26" s="19"/>
      <c r="J26" s="19"/>
    </row>
    <row r="27" spans="1:10" ht="11.25" customHeight="1">
      <c r="A27" s="14" t="s">
        <v>32</v>
      </c>
      <c r="B27" s="14">
        <v>4111</v>
      </c>
      <c r="C27" s="15" t="s">
        <v>33</v>
      </c>
      <c r="D27" s="16">
        <v>0</v>
      </c>
      <c r="E27" s="17">
        <v>20000</v>
      </c>
      <c r="F27" s="17">
        <f>SUM(D27:E27)</f>
        <v>20000</v>
      </c>
      <c r="G27" s="17">
        <v>20000</v>
      </c>
      <c r="H27" s="18">
        <f>SUM(G27/F27)</f>
        <v>1</v>
      </c>
      <c r="I27" s="19"/>
      <c r="J27" s="19"/>
    </row>
    <row r="28" spans="1:8" ht="22.5" customHeight="1">
      <c r="A28" s="14"/>
      <c r="B28" s="14">
        <v>4112</v>
      </c>
      <c r="C28" s="15" t="s">
        <v>34</v>
      </c>
      <c r="D28" s="16">
        <v>123000</v>
      </c>
      <c r="E28" s="17">
        <v>0</v>
      </c>
      <c r="F28" s="17">
        <f>SUM(D28:E28)</f>
        <v>123000</v>
      </c>
      <c r="G28" s="17">
        <v>123000</v>
      </c>
      <c r="H28" s="18">
        <f>SUM(G28/F28)</f>
        <v>1</v>
      </c>
    </row>
    <row r="29" spans="1:8" ht="14.25" customHeight="1">
      <c r="A29" s="14" t="s">
        <v>35</v>
      </c>
      <c r="B29" s="14">
        <v>4116</v>
      </c>
      <c r="C29" s="15" t="s">
        <v>36</v>
      </c>
      <c r="D29" s="16">
        <v>222345</v>
      </c>
      <c r="E29" s="17">
        <v>203989</v>
      </c>
      <c r="F29" s="17">
        <f>SUM(D29:E29)</f>
        <v>426334</v>
      </c>
      <c r="G29" s="17">
        <v>426334</v>
      </c>
      <c r="H29" s="18">
        <f>SUM(G29/F29)</f>
        <v>1</v>
      </c>
    </row>
    <row r="30" spans="1:8" ht="14.25" customHeight="1">
      <c r="A30" s="14" t="s">
        <v>37</v>
      </c>
      <c r="B30" s="14">
        <v>4122</v>
      </c>
      <c r="C30" s="15" t="s">
        <v>38</v>
      </c>
      <c r="D30" s="16">
        <v>0</v>
      </c>
      <c r="E30" s="17">
        <v>16000</v>
      </c>
      <c r="F30" s="17">
        <f>SUM(D30:E30)</f>
        <v>16000</v>
      </c>
      <c r="G30" s="17">
        <v>16000</v>
      </c>
      <c r="H30" s="18">
        <f>SUM(G30/F30)</f>
        <v>1</v>
      </c>
    </row>
    <row r="31" spans="1:8" ht="13.5" customHeight="1">
      <c r="A31" s="14"/>
      <c r="B31" s="14">
        <v>4134</v>
      </c>
      <c r="C31" s="15" t="s">
        <v>39</v>
      </c>
      <c r="D31" s="16">
        <v>0</v>
      </c>
      <c r="E31" s="17">
        <v>0</v>
      </c>
      <c r="F31" s="17">
        <v>0</v>
      </c>
      <c r="G31" s="17">
        <v>6</v>
      </c>
      <c r="H31" s="18" t="s">
        <v>40</v>
      </c>
    </row>
    <row r="32" spans="1:256" s="23" customFormat="1" ht="11.25">
      <c r="A32" s="11">
        <v>0</v>
      </c>
      <c r="B32" s="11"/>
      <c r="C32" s="20" t="s">
        <v>41</v>
      </c>
      <c r="D32" s="21">
        <f>SUM(D10:D31)</f>
        <v>12126345</v>
      </c>
      <c r="E32" s="21">
        <f>SUM(E10:E31)</f>
        <v>1617989</v>
      </c>
      <c r="F32" s="21">
        <f>SUM(F10:F31)</f>
        <v>13744334</v>
      </c>
      <c r="G32" s="21">
        <f>SUM(G10:G31)</f>
        <v>12334484.55</v>
      </c>
      <c r="H32" s="22">
        <f>SUM(G32/F32)</f>
        <v>0.8974232254542127</v>
      </c>
      <c r="I32" s="12"/>
      <c r="IO32" s="4"/>
      <c r="IP32" s="4"/>
      <c r="IQ32" s="4"/>
      <c r="IR32" s="4"/>
      <c r="IS32" s="4"/>
      <c r="IT32" s="4"/>
      <c r="IU32" s="4"/>
      <c r="IV32" s="4"/>
    </row>
    <row r="33" spans="1:8" ht="13.5" customHeight="1">
      <c r="A33" s="14">
        <v>2141</v>
      </c>
      <c r="B33" s="14">
        <v>2111</v>
      </c>
      <c r="C33" s="15" t="s">
        <v>42</v>
      </c>
      <c r="D33" s="16">
        <v>410000</v>
      </c>
      <c r="E33" s="17">
        <v>0</v>
      </c>
      <c r="F33" s="17">
        <f>SUM(D33:E33)</f>
        <v>410000</v>
      </c>
      <c r="G33" s="17">
        <v>349345</v>
      </c>
      <c r="H33" s="18">
        <f>SUM(G33/F33)</f>
        <v>0.8520609756097561</v>
      </c>
    </row>
    <row r="34" spans="1:256" s="23" customFormat="1" ht="13.5" customHeight="1">
      <c r="A34" s="11">
        <v>2141</v>
      </c>
      <c r="B34" s="11"/>
      <c r="C34" s="20" t="s">
        <v>43</v>
      </c>
      <c r="D34" s="24">
        <f>SUM(D33)</f>
        <v>410000</v>
      </c>
      <c r="E34" s="21">
        <f>SUM(E33)</f>
        <v>0</v>
      </c>
      <c r="F34" s="21">
        <f>SUM(D34:E34)</f>
        <v>410000</v>
      </c>
      <c r="G34" s="21">
        <f>SUM(G33)</f>
        <v>349345</v>
      </c>
      <c r="H34" s="22">
        <f>SUM(G34/F34)</f>
        <v>0.8520609756097561</v>
      </c>
      <c r="I34" s="12"/>
      <c r="IO34" s="4"/>
      <c r="IP34" s="4"/>
      <c r="IQ34" s="4"/>
      <c r="IR34" s="4"/>
      <c r="IS34" s="4"/>
      <c r="IT34" s="4"/>
      <c r="IU34" s="4"/>
      <c r="IV34" s="4"/>
    </row>
    <row r="35" spans="1:8" ht="12.75">
      <c r="A35" s="14">
        <v>2321</v>
      </c>
      <c r="B35" s="14">
        <v>2111</v>
      </c>
      <c r="C35" s="15" t="s">
        <v>44</v>
      </c>
      <c r="D35" s="16">
        <v>780000</v>
      </c>
      <c r="E35" s="17">
        <v>0</v>
      </c>
      <c r="F35" s="17">
        <f>SUM(D35:E35)</f>
        <v>780000</v>
      </c>
      <c r="G35" s="17">
        <v>750236.1</v>
      </c>
      <c r="H35" s="18">
        <f>SUM(G35/F35)</f>
        <v>0.9618411538461538</v>
      </c>
    </row>
    <row r="36" spans="1:8" ht="12.75">
      <c r="A36" s="14">
        <v>2321</v>
      </c>
      <c r="B36" s="14">
        <v>2324</v>
      </c>
      <c r="C36" s="15" t="s">
        <v>45</v>
      </c>
      <c r="D36" s="16">
        <v>3000</v>
      </c>
      <c r="E36" s="17">
        <v>0</v>
      </c>
      <c r="F36" s="17">
        <f>SUM(D36:E36)</f>
        <v>3000</v>
      </c>
      <c r="G36" s="17">
        <v>2566</v>
      </c>
      <c r="H36" s="18">
        <f>SUM(G36/F36)</f>
        <v>0.8553333333333333</v>
      </c>
    </row>
    <row r="37" spans="1:256" s="23" customFormat="1" ht="12" customHeight="1">
      <c r="A37" s="11">
        <v>2321</v>
      </c>
      <c r="B37" s="11"/>
      <c r="C37" s="20" t="s">
        <v>46</v>
      </c>
      <c r="D37" s="24">
        <f>SUM(D35:D36)</f>
        <v>783000</v>
      </c>
      <c r="E37" s="21">
        <f>SUM(E35:E36)</f>
        <v>0</v>
      </c>
      <c r="F37" s="21">
        <f>SUM(D37:E37)</f>
        <v>783000</v>
      </c>
      <c r="G37" s="21">
        <f>SUM(G35:G36)</f>
        <v>752802.1</v>
      </c>
      <c r="H37" s="22">
        <f>SUM(G37/F37)</f>
        <v>0.9614330779054917</v>
      </c>
      <c r="I37" s="12"/>
      <c r="IO37" s="4"/>
      <c r="IP37" s="4"/>
      <c r="IQ37" s="4"/>
      <c r="IR37" s="4"/>
      <c r="IS37" s="4"/>
      <c r="IT37" s="4"/>
      <c r="IU37" s="4"/>
      <c r="IV37" s="4"/>
    </row>
    <row r="38" spans="1:8" ht="12.75">
      <c r="A38" s="14">
        <v>3117</v>
      </c>
      <c r="B38" s="14">
        <v>2111</v>
      </c>
      <c r="C38" s="15" t="s">
        <v>44</v>
      </c>
      <c r="D38" s="16">
        <v>12000</v>
      </c>
      <c r="E38" s="17">
        <v>0</v>
      </c>
      <c r="F38" s="17">
        <f>SUM(D38:E38)</f>
        <v>12000</v>
      </c>
      <c r="G38" s="17">
        <v>11000</v>
      </c>
      <c r="H38" s="18">
        <f>SUM(G38/F38)</f>
        <v>0.9166666666666666</v>
      </c>
    </row>
    <row r="39" spans="1:256" s="13" customFormat="1" ht="27.75" customHeight="1">
      <c r="A39" s="11" t="s">
        <v>7</v>
      </c>
      <c r="B39" s="11" t="s">
        <v>8</v>
      </c>
      <c r="C39" s="11" t="s">
        <v>9</v>
      </c>
      <c r="D39" s="11" t="s">
        <v>10</v>
      </c>
      <c r="E39" s="11" t="s">
        <v>11</v>
      </c>
      <c r="F39" s="11" t="s">
        <v>12</v>
      </c>
      <c r="G39" s="11" t="s">
        <v>13</v>
      </c>
      <c r="H39" s="11" t="s">
        <v>14</v>
      </c>
      <c r="I39" s="12"/>
      <c r="IO39" s="4"/>
      <c r="IP39" s="4"/>
      <c r="IQ39" s="4"/>
      <c r="IR39" s="4"/>
      <c r="IS39" s="4"/>
      <c r="IT39" s="4"/>
      <c r="IU39" s="4"/>
      <c r="IV39" s="4"/>
    </row>
    <row r="40" spans="1:8" ht="12" customHeight="1">
      <c r="A40" s="11">
        <v>3117</v>
      </c>
      <c r="B40" s="11"/>
      <c r="C40" s="20" t="s">
        <v>47</v>
      </c>
      <c r="D40" s="24">
        <f>SUM(D38:D38)</f>
        <v>12000</v>
      </c>
      <c r="E40" s="17">
        <f>SUM(E38)</f>
        <v>0</v>
      </c>
      <c r="F40" s="21">
        <f>SUM(D40:E40)</f>
        <v>12000</v>
      </c>
      <c r="G40" s="21">
        <f>SUM(G38)</f>
        <v>11000</v>
      </c>
      <c r="H40" s="22">
        <f>SUM(G40/F40)</f>
        <v>0.9166666666666666</v>
      </c>
    </row>
    <row r="41" spans="1:8" ht="12.75">
      <c r="A41" s="14">
        <v>3314</v>
      </c>
      <c r="B41" s="14">
        <v>2111</v>
      </c>
      <c r="C41" s="15" t="s">
        <v>42</v>
      </c>
      <c r="D41" s="16">
        <v>2000</v>
      </c>
      <c r="E41" s="17">
        <v>0</v>
      </c>
      <c r="F41" s="17">
        <f>SUM(D41:E41)</f>
        <v>2000</v>
      </c>
      <c r="G41" s="17">
        <v>1970</v>
      </c>
      <c r="H41" s="18">
        <f>SUM(G41/F41)</f>
        <v>0.985</v>
      </c>
    </row>
    <row r="42" spans="1:256" s="23" customFormat="1" ht="11.25">
      <c r="A42" s="11">
        <v>3314</v>
      </c>
      <c r="B42" s="11"/>
      <c r="C42" s="20" t="s">
        <v>48</v>
      </c>
      <c r="D42" s="24">
        <v>2000</v>
      </c>
      <c r="E42" s="21">
        <f>SUM(E41)</f>
        <v>0</v>
      </c>
      <c r="F42" s="21">
        <f>SUM(D42:E42)</f>
        <v>2000</v>
      </c>
      <c r="G42" s="21">
        <f>SUM(G41)</f>
        <v>1970</v>
      </c>
      <c r="H42" s="22">
        <f>SUM(G42/F42)</f>
        <v>0.985</v>
      </c>
      <c r="I42" s="12"/>
      <c r="IO42" s="4"/>
      <c r="IP42" s="4"/>
      <c r="IQ42" s="4"/>
      <c r="IR42" s="4"/>
      <c r="IS42" s="4"/>
      <c r="IT42" s="4"/>
      <c r="IU42" s="4"/>
      <c r="IV42" s="4"/>
    </row>
    <row r="43" spans="1:8" ht="12.75">
      <c r="A43" s="14">
        <v>3349</v>
      </c>
      <c r="B43" s="14">
        <v>2111</v>
      </c>
      <c r="C43" s="15" t="s">
        <v>42</v>
      </c>
      <c r="D43" s="16">
        <v>1000</v>
      </c>
      <c r="E43" s="17">
        <v>0</v>
      </c>
      <c r="F43" s="17">
        <f>SUM(D43:E43)</f>
        <v>1000</v>
      </c>
      <c r="G43" s="17">
        <v>0</v>
      </c>
      <c r="H43" s="18">
        <f>SUM(G43/F43)</f>
        <v>0</v>
      </c>
    </row>
    <row r="44" spans="1:8" ht="12.75" customHeight="1">
      <c r="A44" s="11">
        <v>3349</v>
      </c>
      <c r="B44" s="11"/>
      <c r="C44" s="20" t="s">
        <v>49</v>
      </c>
      <c r="D44" s="24">
        <v>1000</v>
      </c>
      <c r="E44" s="21">
        <f>SUM(E43)</f>
        <v>0</v>
      </c>
      <c r="F44" s="21">
        <f>SUM(D44:E44)</f>
        <v>1000</v>
      </c>
      <c r="G44" s="21">
        <f>SUM(G43)</f>
        <v>0</v>
      </c>
      <c r="H44" s="22">
        <f>SUM(G44/F44)</f>
        <v>0</v>
      </c>
    </row>
    <row r="45" spans="1:8" ht="12.75">
      <c r="A45" s="14">
        <v>3399</v>
      </c>
      <c r="B45" s="14">
        <v>2111</v>
      </c>
      <c r="C45" s="15" t="s">
        <v>42</v>
      </c>
      <c r="D45" s="16">
        <v>85000</v>
      </c>
      <c r="E45" s="17">
        <v>0</v>
      </c>
      <c r="F45" s="17">
        <f>SUM(D45:E45)</f>
        <v>85000</v>
      </c>
      <c r="G45" s="17">
        <v>42521</v>
      </c>
      <c r="H45" s="18">
        <f>SUM(G45/F45)</f>
        <v>0.5002470588235294</v>
      </c>
    </row>
    <row r="46" spans="1:256" s="23" customFormat="1" ht="15.75" customHeight="1">
      <c r="A46" s="11">
        <v>3399</v>
      </c>
      <c r="B46" s="11"/>
      <c r="C46" s="20" t="s">
        <v>50</v>
      </c>
      <c r="D46" s="21">
        <f>SUM(D45:D45)</f>
        <v>85000</v>
      </c>
      <c r="E46" s="21">
        <f>SUM(E45)</f>
        <v>0</v>
      </c>
      <c r="F46" s="21">
        <f>SUM(D46:E46)</f>
        <v>85000</v>
      </c>
      <c r="G46" s="21">
        <f>SUM(G45)</f>
        <v>42521</v>
      </c>
      <c r="H46" s="22">
        <f>SUM(G46/F46)</f>
        <v>0.5002470588235294</v>
      </c>
      <c r="I46" s="12"/>
      <c r="IO46" s="4"/>
      <c r="IP46" s="4"/>
      <c r="IQ46" s="4"/>
      <c r="IR46" s="4"/>
      <c r="IS46" s="4"/>
      <c r="IT46" s="4"/>
      <c r="IU46" s="4"/>
      <c r="IV46" s="4"/>
    </row>
    <row r="47" spans="1:8" ht="12.75">
      <c r="A47" s="14">
        <v>3412</v>
      </c>
      <c r="B47" s="14">
        <v>2324</v>
      </c>
      <c r="C47" s="15" t="s">
        <v>45</v>
      </c>
      <c r="D47" s="16">
        <v>21000</v>
      </c>
      <c r="E47" s="17">
        <v>27000</v>
      </c>
      <c r="F47" s="17">
        <f>SUM(D47:E47)</f>
        <v>48000</v>
      </c>
      <c r="G47" s="17">
        <v>40813.9</v>
      </c>
      <c r="H47" s="18">
        <f>SUM(G47/F47)</f>
        <v>0.8502895833333334</v>
      </c>
    </row>
    <row r="48" spans="1:256" s="23" customFormat="1" ht="11.25">
      <c r="A48" s="11">
        <v>3412</v>
      </c>
      <c r="B48" s="11"/>
      <c r="C48" s="20" t="s">
        <v>51</v>
      </c>
      <c r="D48" s="24">
        <f>SUM(D47)</f>
        <v>21000</v>
      </c>
      <c r="E48" s="21">
        <f>SUM(E47)</f>
        <v>27000</v>
      </c>
      <c r="F48" s="21">
        <f>SUM(D48:E48)</f>
        <v>48000</v>
      </c>
      <c r="G48" s="21">
        <f>SUM(G47)</f>
        <v>40813.9</v>
      </c>
      <c r="H48" s="22">
        <f>SUM(G48/F48)</f>
        <v>0.8502895833333334</v>
      </c>
      <c r="I48" s="12"/>
      <c r="IO48" s="4"/>
      <c r="IP48" s="4"/>
      <c r="IQ48" s="4"/>
      <c r="IR48" s="4"/>
      <c r="IS48" s="4"/>
      <c r="IT48" s="4"/>
      <c r="IU48" s="4"/>
      <c r="IV48" s="4"/>
    </row>
    <row r="49" spans="1:8" ht="12.75">
      <c r="A49" s="14">
        <v>3419</v>
      </c>
      <c r="B49" s="14">
        <v>2132</v>
      </c>
      <c r="C49" s="15" t="s">
        <v>52</v>
      </c>
      <c r="D49" s="16">
        <v>21000</v>
      </c>
      <c r="E49" s="17">
        <v>2000</v>
      </c>
      <c r="F49" s="17">
        <f>SUM(D49:E49)</f>
        <v>23000</v>
      </c>
      <c r="G49" s="17">
        <v>22050</v>
      </c>
      <c r="H49" s="18">
        <f>SUM(G49/F49)</f>
        <v>0.9586956521739131</v>
      </c>
    </row>
    <row r="50" spans="1:8" ht="12.75">
      <c r="A50" s="14">
        <v>3419</v>
      </c>
      <c r="B50" s="14">
        <v>2324</v>
      </c>
      <c r="C50" s="15" t="s">
        <v>45</v>
      </c>
      <c r="D50" s="16">
        <v>1000</v>
      </c>
      <c r="E50" s="17">
        <v>0</v>
      </c>
      <c r="F50" s="17">
        <f>SUM(D50:E50)</f>
        <v>1000</v>
      </c>
      <c r="G50" s="17">
        <v>118.4</v>
      </c>
      <c r="H50" s="18">
        <f>SUM(G50/F50)</f>
        <v>0.1184</v>
      </c>
    </row>
    <row r="51" spans="1:256" s="23" customFormat="1" ht="11.25">
      <c r="A51" s="11">
        <v>3419</v>
      </c>
      <c r="B51" s="11"/>
      <c r="C51" s="20" t="s">
        <v>53</v>
      </c>
      <c r="D51" s="21">
        <f>SUM(D49:D50)</f>
        <v>22000</v>
      </c>
      <c r="E51" s="21">
        <f>SUM(E49:E50)</f>
        <v>2000</v>
      </c>
      <c r="F51" s="21">
        <f>SUM(D51:E51)</f>
        <v>24000</v>
      </c>
      <c r="G51" s="21">
        <f>SUM(G49:G50)</f>
        <v>22168.4</v>
      </c>
      <c r="H51" s="22">
        <f>SUM(G51/F51)</f>
        <v>0.9236833333333334</v>
      </c>
      <c r="I51" s="12"/>
      <c r="IO51" s="4"/>
      <c r="IP51" s="4"/>
      <c r="IQ51" s="4"/>
      <c r="IR51" s="4"/>
      <c r="IS51" s="4"/>
      <c r="IT51" s="4"/>
      <c r="IU51" s="4"/>
      <c r="IV51" s="4"/>
    </row>
    <row r="52" spans="1:8" ht="12.75">
      <c r="A52" s="14">
        <v>3511</v>
      </c>
      <c r="B52" s="14">
        <v>2132</v>
      </c>
      <c r="C52" s="15" t="s">
        <v>54</v>
      </c>
      <c r="D52" s="16">
        <v>49000</v>
      </c>
      <c r="E52" s="17">
        <v>0</v>
      </c>
      <c r="F52" s="17">
        <f>SUM(D52:E52)</f>
        <v>49000</v>
      </c>
      <c r="G52" s="17">
        <v>44935</v>
      </c>
      <c r="H52" s="18">
        <f>SUM(G52/F52)</f>
        <v>0.9170408163265306</v>
      </c>
    </row>
    <row r="53" spans="1:8" ht="12.75">
      <c r="A53" s="14">
        <v>3511</v>
      </c>
      <c r="B53" s="14">
        <v>2324</v>
      </c>
      <c r="C53" s="15" t="s">
        <v>45</v>
      </c>
      <c r="D53" s="16">
        <v>1000</v>
      </c>
      <c r="E53" s="17">
        <v>0</v>
      </c>
      <c r="F53" s="17">
        <f>SUM(D53:E53)</f>
        <v>1000</v>
      </c>
      <c r="G53" s="17">
        <v>783.5</v>
      </c>
      <c r="H53" s="18">
        <f>SUM(G53/F53)</f>
        <v>0.7835</v>
      </c>
    </row>
    <row r="54" spans="1:256" s="23" customFormat="1" ht="11.25">
      <c r="A54" s="11">
        <v>3511</v>
      </c>
      <c r="B54" s="11"/>
      <c r="C54" s="20" t="s">
        <v>55</v>
      </c>
      <c r="D54" s="21">
        <f>SUM(D52:D53)</f>
        <v>50000</v>
      </c>
      <c r="E54" s="21">
        <f>SUM(E52:E53)</f>
        <v>0</v>
      </c>
      <c r="F54" s="21">
        <f>SUM(D54:E54)</f>
        <v>50000</v>
      </c>
      <c r="G54" s="21">
        <f>SUM(G52:G53)</f>
        <v>45718.5</v>
      </c>
      <c r="H54" s="22">
        <f>SUM(G54/F54)</f>
        <v>0.91437</v>
      </c>
      <c r="I54" s="12"/>
      <c r="IO54" s="4"/>
      <c r="IP54" s="4"/>
      <c r="IQ54" s="4"/>
      <c r="IR54" s="4"/>
      <c r="IS54" s="4"/>
      <c r="IT54" s="4"/>
      <c r="IU54" s="4"/>
      <c r="IV54" s="4"/>
    </row>
    <row r="55" spans="1:16" ht="11.25" customHeight="1">
      <c r="A55" s="14">
        <v>3611</v>
      </c>
      <c r="B55" s="14">
        <v>2141</v>
      </c>
      <c r="C55" s="15" t="s">
        <v>56</v>
      </c>
      <c r="D55" s="16">
        <v>6500</v>
      </c>
      <c r="E55" s="17">
        <v>0</v>
      </c>
      <c r="F55" s="17">
        <f>SUM(D55:E55)</f>
        <v>6500</v>
      </c>
      <c r="G55" s="17">
        <v>5558.5</v>
      </c>
      <c r="H55" s="18">
        <f>SUM(G55/F55)</f>
        <v>0.8551538461538462</v>
      </c>
      <c r="I55" s="19"/>
      <c r="J55" s="19"/>
      <c r="K55" s="19"/>
      <c r="L55" s="19"/>
      <c r="M55" s="19"/>
      <c r="N55" s="19"/>
      <c r="O55" s="19"/>
      <c r="P55" s="19"/>
    </row>
    <row r="56" spans="1:256" s="23" customFormat="1" ht="14.25" customHeight="1">
      <c r="A56" s="11">
        <v>3611</v>
      </c>
      <c r="B56" s="11"/>
      <c r="C56" s="20" t="s">
        <v>57</v>
      </c>
      <c r="D56" s="24">
        <f>SUM(D55)</f>
        <v>6500</v>
      </c>
      <c r="E56" s="21">
        <f>SUM(E55)</f>
        <v>0</v>
      </c>
      <c r="F56" s="21">
        <f>SUM(D56:E56)</f>
        <v>6500</v>
      </c>
      <c r="G56" s="21">
        <f>SUM(G55)</f>
        <v>5558.5</v>
      </c>
      <c r="H56" s="22">
        <f>SUM(G56/F56)</f>
        <v>0.8551538461538462</v>
      </c>
      <c r="I56" s="12"/>
      <c r="IO56" s="4"/>
      <c r="IP56" s="4"/>
      <c r="IQ56" s="4"/>
      <c r="IR56" s="4"/>
      <c r="IS56" s="4"/>
      <c r="IT56" s="4"/>
      <c r="IU56" s="4"/>
      <c r="IV56" s="4"/>
    </row>
    <row r="57" spans="1:8" ht="12.75">
      <c r="A57" s="14">
        <v>3612</v>
      </c>
      <c r="B57" s="14">
        <v>2132</v>
      </c>
      <c r="C57" s="15" t="s">
        <v>54</v>
      </c>
      <c r="D57" s="16">
        <v>19000</v>
      </c>
      <c r="E57" s="17">
        <v>0</v>
      </c>
      <c r="F57" s="17">
        <f>SUM(D57:E57)</f>
        <v>19000</v>
      </c>
      <c r="G57" s="17">
        <v>15838</v>
      </c>
      <c r="H57" s="18">
        <f>SUM(G57/F57)</f>
        <v>0.8335789473684211</v>
      </c>
    </row>
    <row r="58" spans="1:8" ht="12.75">
      <c r="A58" s="14">
        <v>3612</v>
      </c>
      <c r="B58" s="14">
        <v>2324</v>
      </c>
      <c r="C58" s="15" t="s">
        <v>45</v>
      </c>
      <c r="D58" s="16">
        <v>4000</v>
      </c>
      <c r="E58" s="17">
        <v>0</v>
      </c>
      <c r="F58" s="17">
        <f>SUM(D58:E58)</f>
        <v>4000</v>
      </c>
      <c r="G58" s="17">
        <v>3946.5</v>
      </c>
      <c r="H58" s="18">
        <f>SUM(G58/F58)</f>
        <v>0.986625</v>
      </c>
    </row>
    <row r="59" spans="1:256" s="23" customFormat="1" ht="11.25">
      <c r="A59" s="11">
        <v>3612</v>
      </c>
      <c r="B59" s="11"/>
      <c r="C59" s="20" t="s">
        <v>58</v>
      </c>
      <c r="D59" s="24">
        <f>SUM(D57:D58)</f>
        <v>23000</v>
      </c>
      <c r="E59" s="21">
        <f>SUM(E57:E58)</f>
        <v>0</v>
      </c>
      <c r="F59" s="21">
        <f>SUM(D59:E59)</f>
        <v>23000</v>
      </c>
      <c r="G59" s="21">
        <f>SUM(G57:G58)</f>
        <v>19784.5</v>
      </c>
      <c r="H59" s="22">
        <f>SUM(G59/F59)</f>
        <v>0.860195652173913</v>
      </c>
      <c r="I59" s="12"/>
      <c r="IO59" s="4"/>
      <c r="IP59" s="4"/>
      <c r="IQ59" s="4"/>
      <c r="IR59" s="4"/>
      <c r="IS59" s="4"/>
      <c r="IT59" s="4"/>
      <c r="IU59" s="4"/>
      <c r="IV59" s="4"/>
    </row>
    <row r="60" spans="1:8" ht="12.75">
      <c r="A60" s="14">
        <v>3613</v>
      </c>
      <c r="B60" s="14">
        <v>2111</v>
      </c>
      <c r="C60" s="15" t="s">
        <v>44</v>
      </c>
      <c r="D60" s="16">
        <v>0</v>
      </c>
      <c r="E60" s="17">
        <v>0</v>
      </c>
      <c r="F60" s="17">
        <f>SUM(D60:E60)</f>
        <v>0</v>
      </c>
      <c r="G60" s="17">
        <v>600</v>
      </c>
      <c r="H60" s="18" t="s">
        <v>40</v>
      </c>
    </row>
    <row r="61" spans="1:14" ht="11.25" customHeight="1">
      <c r="A61" s="14">
        <v>3613</v>
      </c>
      <c r="B61" s="14">
        <v>2132</v>
      </c>
      <c r="C61" s="15" t="s">
        <v>54</v>
      </c>
      <c r="D61" s="16">
        <v>43000</v>
      </c>
      <c r="E61" s="17">
        <v>0</v>
      </c>
      <c r="F61" s="17">
        <f>SUM(D61:E61)</f>
        <v>43000</v>
      </c>
      <c r="G61" s="17">
        <v>46258.2</v>
      </c>
      <c r="H61" s="18">
        <f>SUM(G61/F61)</f>
        <v>1.075772093023256</v>
      </c>
      <c r="I61" s="19"/>
      <c r="J61" s="19"/>
      <c r="K61" s="19"/>
      <c r="L61" s="19"/>
      <c r="M61" s="19"/>
      <c r="N61" s="19"/>
    </row>
    <row r="62" spans="1:256" s="23" customFormat="1" ht="11.25">
      <c r="A62" s="11">
        <v>3613</v>
      </c>
      <c r="B62" s="11"/>
      <c r="C62" s="20" t="s">
        <v>59</v>
      </c>
      <c r="D62" s="21">
        <f>SUM(D61)</f>
        <v>43000</v>
      </c>
      <c r="E62" s="21">
        <f>SUM(E60:E61)</f>
        <v>0</v>
      </c>
      <c r="F62" s="21">
        <f>SUM(F60:F61)</f>
        <v>43000</v>
      </c>
      <c r="G62" s="21">
        <f>SUM(G60:G61)</f>
        <v>46858.200000000004</v>
      </c>
      <c r="H62" s="22">
        <f>SUM(G62/F62)</f>
        <v>1.089725581395349</v>
      </c>
      <c r="I62" s="12"/>
      <c r="IO62" s="4"/>
      <c r="IP62" s="4"/>
      <c r="IQ62" s="4"/>
      <c r="IR62" s="4"/>
      <c r="IS62" s="4"/>
      <c r="IT62" s="4"/>
      <c r="IU62" s="4"/>
      <c r="IV62" s="4"/>
    </row>
    <row r="63" spans="1:8" ht="12.75">
      <c r="A63" s="14">
        <v>3639</v>
      </c>
      <c r="B63" s="14">
        <v>2131</v>
      </c>
      <c r="C63" s="15" t="s">
        <v>60</v>
      </c>
      <c r="D63" s="16">
        <v>20000</v>
      </c>
      <c r="E63" s="17">
        <v>9000</v>
      </c>
      <c r="F63" s="17">
        <f>SUM(D63:E63)</f>
        <v>29000</v>
      </c>
      <c r="G63" s="17">
        <v>28563.5</v>
      </c>
      <c r="H63" s="18">
        <f>SUM(G63/F63)</f>
        <v>0.984948275862069</v>
      </c>
    </row>
    <row r="64" spans="1:8" ht="12.75">
      <c r="A64" s="14">
        <v>3639</v>
      </c>
      <c r="B64" s="14">
        <v>2324</v>
      </c>
      <c r="C64" s="15" t="s">
        <v>45</v>
      </c>
      <c r="D64" s="16">
        <v>8000</v>
      </c>
      <c r="E64" s="17">
        <v>0</v>
      </c>
      <c r="F64" s="17">
        <f>SUM(D64:E64)</f>
        <v>8000</v>
      </c>
      <c r="G64" s="17">
        <v>7447.5</v>
      </c>
      <c r="H64" s="18">
        <f>SUM(G64/F64)</f>
        <v>0.9309375</v>
      </c>
    </row>
    <row r="65" spans="1:8" ht="12.75">
      <c r="A65" s="14">
        <v>3639</v>
      </c>
      <c r="B65" s="14">
        <v>3111</v>
      </c>
      <c r="C65" s="15" t="s">
        <v>61</v>
      </c>
      <c r="D65" s="16">
        <v>3712000</v>
      </c>
      <c r="E65" s="17">
        <v>0</v>
      </c>
      <c r="F65" s="17">
        <f>SUM(D65:E65)</f>
        <v>3712000</v>
      </c>
      <c r="G65" s="17">
        <v>3711060</v>
      </c>
      <c r="H65" s="18">
        <f>SUM(G65/F65)</f>
        <v>0.9997467672413793</v>
      </c>
    </row>
    <row r="66" spans="1:256" s="23" customFormat="1" ht="14.25" customHeight="1">
      <c r="A66" s="11">
        <v>3639</v>
      </c>
      <c r="B66" s="11"/>
      <c r="C66" s="20" t="s">
        <v>62</v>
      </c>
      <c r="D66" s="21">
        <f>SUM(D63:D65)</f>
        <v>3740000</v>
      </c>
      <c r="E66" s="21">
        <f>SUM(E63:E65)</f>
        <v>9000</v>
      </c>
      <c r="F66" s="21">
        <f>SUM(F63:F65)</f>
        <v>3749000</v>
      </c>
      <c r="G66" s="21">
        <f>SUM(G63:G65)</f>
        <v>3747071</v>
      </c>
      <c r="H66" s="22">
        <f>SUM(G66/F66)</f>
        <v>0.9994854627900773</v>
      </c>
      <c r="I66" s="12"/>
      <c r="IO66" s="4"/>
      <c r="IP66" s="4"/>
      <c r="IQ66" s="4"/>
      <c r="IR66" s="4"/>
      <c r="IS66" s="4"/>
      <c r="IT66" s="4"/>
      <c r="IU66" s="4"/>
      <c r="IV66" s="4"/>
    </row>
    <row r="67" spans="1:8" ht="12.75">
      <c r="A67" s="14">
        <v>3722</v>
      </c>
      <c r="B67" s="14">
        <v>2111</v>
      </c>
      <c r="C67" s="15" t="s">
        <v>42</v>
      </c>
      <c r="D67" s="16">
        <v>42000</v>
      </c>
      <c r="E67" s="17">
        <v>0</v>
      </c>
      <c r="F67" s="17">
        <f>SUM(D67:E67)</f>
        <v>42000</v>
      </c>
      <c r="G67" s="17">
        <v>34262</v>
      </c>
      <c r="H67" s="18">
        <f>SUM(G67/F67)</f>
        <v>0.8157619047619048</v>
      </c>
    </row>
    <row r="68" spans="1:256" s="23" customFormat="1" ht="11.25">
      <c r="A68" s="14">
        <v>3722</v>
      </c>
      <c r="B68" s="14">
        <v>2112</v>
      </c>
      <c r="C68" s="15" t="s">
        <v>63</v>
      </c>
      <c r="D68" s="16">
        <v>20000</v>
      </c>
      <c r="E68" s="17">
        <v>0</v>
      </c>
      <c r="F68" s="17">
        <f>SUM(D68:E68)</f>
        <v>20000</v>
      </c>
      <c r="G68" s="17">
        <v>18398</v>
      </c>
      <c r="H68" s="18">
        <f>SUM(G68/F68)</f>
        <v>0.9199</v>
      </c>
      <c r="I68" s="12"/>
      <c r="IO68" s="4"/>
      <c r="IP68" s="4"/>
      <c r="IQ68" s="4"/>
      <c r="IR68" s="4"/>
      <c r="IS68" s="4"/>
      <c r="IT68" s="4"/>
      <c r="IU68" s="4"/>
      <c r="IV68" s="4"/>
    </row>
    <row r="69" spans="1:256" s="23" customFormat="1" ht="11.25">
      <c r="A69" s="11">
        <v>3722</v>
      </c>
      <c r="B69" s="11"/>
      <c r="C69" s="20" t="s">
        <v>64</v>
      </c>
      <c r="D69" s="21">
        <f>SUM(D67:D68)</f>
        <v>62000</v>
      </c>
      <c r="E69" s="21">
        <f>SUM(E67:E68)</f>
        <v>0</v>
      </c>
      <c r="F69" s="21">
        <f>SUM(D69:E69)</f>
        <v>62000</v>
      </c>
      <c r="G69" s="21">
        <f>SUM(G67:G68)</f>
        <v>52660</v>
      </c>
      <c r="H69" s="22">
        <f>SUM(G69/F69)</f>
        <v>0.8493548387096774</v>
      </c>
      <c r="I69" s="12"/>
      <c r="IO69" s="4"/>
      <c r="IP69" s="4"/>
      <c r="IQ69" s="4"/>
      <c r="IR69" s="4"/>
      <c r="IS69" s="4"/>
      <c r="IT69" s="4"/>
      <c r="IU69" s="4"/>
      <c r="IV69" s="4"/>
    </row>
    <row r="70" spans="1:8" ht="12.75">
      <c r="A70" s="14">
        <v>3725</v>
      </c>
      <c r="B70" s="14">
        <v>2111</v>
      </c>
      <c r="C70" s="15" t="s">
        <v>42</v>
      </c>
      <c r="D70" s="16">
        <v>145000</v>
      </c>
      <c r="E70" s="17">
        <v>66000</v>
      </c>
      <c r="F70" s="17">
        <f>SUM(D70:E70)</f>
        <v>211000</v>
      </c>
      <c r="G70" s="17">
        <v>149471</v>
      </c>
      <c r="H70" s="18">
        <f>SUM(G70/F70)</f>
        <v>0.7083933649289099</v>
      </c>
    </row>
    <row r="71" spans="1:256" s="23" customFormat="1" ht="14.25" customHeight="1">
      <c r="A71" s="11">
        <v>3725</v>
      </c>
      <c r="B71" s="11"/>
      <c r="C71" s="20" t="s">
        <v>65</v>
      </c>
      <c r="D71" s="24">
        <f>SUM(D70)</f>
        <v>145000</v>
      </c>
      <c r="E71" s="21">
        <f>SUM(E70)</f>
        <v>66000</v>
      </c>
      <c r="F71" s="21">
        <f>SUM(D71:E71)</f>
        <v>211000</v>
      </c>
      <c r="G71" s="21">
        <f>SUM(G70)</f>
        <v>149471</v>
      </c>
      <c r="H71" s="22">
        <f>SUM(G71/F71)</f>
        <v>0.7083933649289099</v>
      </c>
      <c r="I71" s="12"/>
      <c r="IO71" s="4"/>
      <c r="IP71" s="4"/>
      <c r="IQ71" s="4"/>
      <c r="IR71" s="4"/>
      <c r="IS71" s="4"/>
      <c r="IT71" s="4"/>
      <c r="IU71" s="4"/>
      <c r="IV71" s="4"/>
    </row>
    <row r="72" spans="1:8" ht="12" customHeight="1">
      <c r="A72" s="14">
        <v>3726</v>
      </c>
      <c r="B72" s="14">
        <v>2111</v>
      </c>
      <c r="C72" s="15" t="s">
        <v>44</v>
      </c>
      <c r="D72" s="16">
        <v>4000</v>
      </c>
      <c r="E72" s="17">
        <v>0</v>
      </c>
      <c r="F72" s="17">
        <f>SUM(D72:E72)</f>
        <v>4000</v>
      </c>
      <c r="G72" s="17">
        <v>3915</v>
      </c>
      <c r="H72" s="18">
        <f>SUM(G72/F72)</f>
        <v>0.97875</v>
      </c>
    </row>
    <row r="73" spans="1:256" s="23" customFormat="1" ht="11.25" customHeight="1">
      <c r="A73" s="11">
        <v>3726</v>
      </c>
      <c r="B73" s="11"/>
      <c r="C73" s="20" t="s">
        <v>66</v>
      </c>
      <c r="D73" s="24">
        <f>SUM(D72)</f>
        <v>4000</v>
      </c>
      <c r="E73" s="21">
        <f>SUM(E72)</f>
        <v>0</v>
      </c>
      <c r="F73" s="21">
        <f>SUM(D73:E73)</f>
        <v>4000</v>
      </c>
      <c r="G73" s="21">
        <f>SUM(G72)</f>
        <v>3915</v>
      </c>
      <c r="H73" s="22">
        <f>SUM(G73/F73)</f>
        <v>0.97875</v>
      </c>
      <c r="I73" s="12"/>
      <c r="IO73" s="4"/>
      <c r="IP73" s="4"/>
      <c r="IQ73" s="4"/>
      <c r="IR73" s="4"/>
      <c r="IS73" s="4"/>
      <c r="IT73" s="4"/>
      <c r="IU73" s="4"/>
      <c r="IV73" s="4"/>
    </row>
    <row r="74" spans="1:8" ht="12.75">
      <c r="A74" s="14">
        <v>4349</v>
      </c>
      <c r="B74" s="14">
        <v>2112</v>
      </c>
      <c r="C74" s="15" t="s">
        <v>63</v>
      </c>
      <c r="D74" s="16">
        <v>15000</v>
      </c>
      <c r="E74" s="17">
        <v>0</v>
      </c>
      <c r="F74" s="17">
        <f>SUM(D74:E74)</f>
        <v>15000</v>
      </c>
      <c r="G74" s="17">
        <v>12997</v>
      </c>
      <c r="H74" s="18">
        <f>SUM(G74/F74)</f>
        <v>0.8664666666666667</v>
      </c>
    </row>
    <row r="75" spans="1:256" s="23" customFormat="1" ht="11.25">
      <c r="A75" s="11">
        <v>4349</v>
      </c>
      <c r="B75" s="11"/>
      <c r="C75" s="20" t="s">
        <v>67</v>
      </c>
      <c r="D75" s="24">
        <f>SUM(D74)</f>
        <v>15000</v>
      </c>
      <c r="E75" s="21">
        <f>SUM(E74)</f>
        <v>0</v>
      </c>
      <c r="F75" s="21">
        <f>SUM(D75:E75)</f>
        <v>15000</v>
      </c>
      <c r="G75" s="21">
        <f>SUM(G74)</f>
        <v>12997</v>
      </c>
      <c r="H75" s="22">
        <f>SUM(G75/F75)</f>
        <v>0.8664666666666667</v>
      </c>
      <c r="I75" s="12"/>
      <c r="IO75" s="4"/>
      <c r="IP75" s="4"/>
      <c r="IQ75" s="4"/>
      <c r="IR75" s="4"/>
      <c r="IS75" s="4"/>
      <c r="IT75" s="4"/>
      <c r="IU75" s="4"/>
      <c r="IV75" s="4"/>
    </row>
    <row r="76" spans="1:8" ht="12.75">
      <c r="A76" s="14">
        <v>4351</v>
      </c>
      <c r="B76" s="14">
        <v>2111</v>
      </c>
      <c r="C76" s="15" t="s">
        <v>42</v>
      </c>
      <c r="D76" s="16">
        <v>11000</v>
      </c>
      <c r="E76" s="17">
        <v>0</v>
      </c>
      <c r="F76" s="17">
        <f>SUM(D76:E76)</f>
        <v>11000</v>
      </c>
      <c r="G76" s="17">
        <v>8096</v>
      </c>
      <c r="H76" s="18">
        <f>SUM(G76/F76)</f>
        <v>0.736</v>
      </c>
    </row>
    <row r="77" spans="1:256" s="23" customFormat="1" ht="14.25" customHeight="1">
      <c r="A77" s="11">
        <v>4351</v>
      </c>
      <c r="B77" s="11"/>
      <c r="C77" s="20" t="s">
        <v>68</v>
      </c>
      <c r="D77" s="24">
        <v>11000</v>
      </c>
      <c r="E77" s="21">
        <f>SUM(E76)</f>
        <v>0</v>
      </c>
      <c r="F77" s="21">
        <f>SUM(D77:E77)</f>
        <v>11000</v>
      </c>
      <c r="G77" s="21">
        <f>SUM(G76)</f>
        <v>8096</v>
      </c>
      <c r="H77" s="22">
        <f>SUM(G77/F77)</f>
        <v>0.736</v>
      </c>
      <c r="I77" s="12"/>
      <c r="IO77" s="4"/>
      <c r="IP77" s="4"/>
      <c r="IQ77" s="4"/>
      <c r="IR77" s="4"/>
      <c r="IS77" s="4"/>
      <c r="IT77" s="4"/>
      <c r="IU77" s="4"/>
      <c r="IV77" s="4"/>
    </row>
    <row r="78" spans="1:8" ht="13.5" customHeight="1">
      <c r="A78" s="14">
        <v>6112</v>
      </c>
      <c r="B78" s="14">
        <v>2324</v>
      </c>
      <c r="C78" s="15" t="s">
        <v>45</v>
      </c>
      <c r="D78" s="16">
        <v>11000</v>
      </c>
      <c r="E78" s="17">
        <v>0</v>
      </c>
      <c r="F78" s="17">
        <f>SUM(D78:E78)</f>
        <v>11000</v>
      </c>
      <c r="G78" s="17">
        <v>10359</v>
      </c>
      <c r="H78" s="18">
        <f>SUM(G78/F78)</f>
        <v>0.9417272727272727</v>
      </c>
    </row>
    <row r="79" spans="1:256" s="13" customFormat="1" ht="27.75" customHeight="1">
      <c r="A79" s="11" t="s">
        <v>7</v>
      </c>
      <c r="B79" s="11" t="s">
        <v>8</v>
      </c>
      <c r="C79" s="11" t="s">
        <v>9</v>
      </c>
      <c r="D79" s="11" t="s">
        <v>10</v>
      </c>
      <c r="E79" s="11" t="s">
        <v>11</v>
      </c>
      <c r="F79" s="11" t="s">
        <v>12</v>
      </c>
      <c r="G79" s="11" t="s">
        <v>13</v>
      </c>
      <c r="H79" s="11" t="s">
        <v>14</v>
      </c>
      <c r="I79" s="12"/>
      <c r="IO79" s="4"/>
      <c r="IP79" s="4"/>
      <c r="IQ79" s="4"/>
      <c r="IR79" s="4"/>
      <c r="IS79" s="4"/>
      <c r="IT79" s="4"/>
      <c r="IU79" s="4"/>
      <c r="IV79" s="4"/>
    </row>
    <row r="80" spans="1:256" s="23" customFormat="1" ht="12" customHeight="1">
      <c r="A80" s="11">
        <v>6112</v>
      </c>
      <c r="B80" s="11"/>
      <c r="C80" s="20" t="s">
        <v>69</v>
      </c>
      <c r="D80" s="24">
        <f>SUM(D78)</f>
        <v>11000</v>
      </c>
      <c r="E80" s="21">
        <f>SUM(E78)</f>
        <v>0</v>
      </c>
      <c r="F80" s="21">
        <f>SUM(F78)</f>
        <v>11000</v>
      </c>
      <c r="G80" s="21">
        <f>SUM(G78)</f>
        <v>10359</v>
      </c>
      <c r="H80" s="22">
        <f>SUM(G80/F80)</f>
        <v>0.9417272727272727</v>
      </c>
      <c r="I80" s="12"/>
      <c r="IO80" s="4"/>
      <c r="IP80" s="4"/>
      <c r="IQ80" s="4"/>
      <c r="IR80" s="4"/>
      <c r="IS80" s="4"/>
      <c r="IT80" s="4"/>
      <c r="IU80" s="4"/>
      <c r="IV80" s="4"/>
    </row>
    <row r="81" spans="1:8" ht="12.75">
      <c r="A81" s="14">
        <v>6171</v>
      </c>
      <c r="B81" s="14">
        <v>2111</v>
      </c>
      <c r="C81" s="15" t="s">
        <v>42</v>
      </c>
      <c r="D81" s="16">
        <v>10000</v>
      </c>
      <c r="E81" s="17">
        <v>0</v>
      </c>
      <c r="F81" s="17">
        <f>SUM(D81:E81)</f>
        <v>10000</v>
      </c>
      <c r="G81" s="17">
        <v>8216</v>
      </c>
      <c r="H81" s="18">
        <f>SUM(G81/F81)</f>
        <v>0.8216</v>
      </c>
    </row>
    <row r="82" spans="1:8" ht="12.75">
      <c r="A82" s="14">
        <v>6171</v>
      </c>
      <c r="B82" s="14">
        <v>2324</v>
      </c>
      <c r="C82" s="15" t="s">
        <v>45</v>
      </c>
      <c r="D82" s="16">
        <v>3000</v>
      </c>
      <c r="E82" s="17">
        <v>4000</v>
      </c>
      <c r="F82" s="17">
        <f>SUM(D82:E82)</f>
        <v>7000</v>
      </c>
      <c r="G82" s="17">
        <v>6499</v>
      </c>
      <c r="H82" s="18">
        <f>SUM(G82/F82)</f>
        <v>0.9284285714285714</v>
      </c>
    </row>
    <row r="83" spans="1:8" ht="12.75">
      <c r="A83" s="14">
        <v>6171</v>
      </c>
      <c r="B83" s="14">
        <v>2343</v>
      </c>
      <c r="C83" s="15" t="s">
        <v>70</v>
      </c>
      <c r="D83" s="16">
        <v>508000</v>
      </c>
      <c r="E83" s="17">
        <v>0</v>
      </c>
      <c r="F83" s="17">
        <f>SUM(D83:E83)</f>
        <v>508000</v>
      </c>
      <c r="G83" s="17">
        <v>458690</v>
      </c>
      <c r="H83" s="18">
        <f>SUM(G83/F83)</f>
        <v>0.9029330708661417</v>
      </c>
    </row>
    <row r="84" spans="1:8" ht="12.75">
      <c r="A84" s="11">
        <v>6171</v>
      </c>
      <c r="B84" s="11"/>
      <c r="C84" s="20" t="s">
        <v>71</v>
      </c>
      <c r="D84" s="21">
        <f>SUM(D81:D83)</f>
        <v>521000</v>
      </c>
      <c r="E84" s="21">
        <f>SUM(E81:E83)</f>
        <v>4000</v>
      </c>
      <c r="F84" s="21">
        <f>SUM(D84:E84)</f>
        <v>525000</v>
      </c>
      <c r="G84" s="21">
        <f>SUM(G81:G83)</f>
        <v>473405</v>
      </c>
      <c r="H84" s="22">
        <f>SUM(G84/F84)</f>
        <v>0.9017238095238095</v>
      </c>
    </row>
    <row r="85" spans="1:8" ht="12.75">
      <c r="A85" s="14">
        <v>6310</v>
      </c>
      <c r="B85" s="14">
        <v>2141</v>
      </c>
      <c r="C85" s="15" t="s">
        <v>56</v>
      </c>
      <c r="D85" s="16">
        <v>80000</v>
      </c>
      <c r="E85" s="17">
        <v>45000</v>
      </c>
      <c r="F85" s="17">
        <f>SUM(D85:E85)</f>
        <v>125000</v>
      </c>
      <c r="G85" s="17">
        <v>112268.58</v>
      </c>
      <c r="H85" s="18">
        <f>SUM(G85/F85)</f>
        <v>0.89814864</v>
      </c>
    </row>
    <row r="86" spans="1:256" s="23" customFormat="1" ht="14.25" customHeight="1">
      <c r="A86" s="11">
        <v>6310</v>
      </c>
      <c r="B86" s="11"/>
      <c r="C86" s="20" t="s">
        <v>72</v>
      </c>
      <c r="D86" s="24">
        <f>SUM(D85)</f>
        <v>80000</v>
      </c>
      <c r="E86" s="21">
        <f>SUM(E85)</f>
        <v>45000</v>
      </c>
      <c r="F86" s="21">
        <f>SUM(D86:E86)</f>
        <v>125000</v>
      </c>
      <c r="G86" s="21">
        <f>SUM(G85)</f>
        <v>112268.58</v>
      </c>
      <c r="H86" s="22">
        <f>SUM(G86/F86)</f>
        <v>0.89814864</v>
      </c>
      <c r="I86" s="12"/>
      <c r="IO86" s="4"/>
      <c r="IP86" s="4"/>
      <c r="IQ86" s="4"/>
      <c r="IR86" s="4"/>
      <c r="IS86" s="4"/>
      <c r="IT86" s="4"/>
      <c r="IU86" s="4"/>
      <c r="IV86" s="4"/>
    </row>
    <row r="87" spans="1:8" ht="14.25" customHeight="1">
      <c r="A87" s="14">
        <v>6409</v>
      </c>
      <c r="B87" s="14">
        <v>2328</v>
      </c>
      <c r="C87" s="15" t="s">
        <v>73</v>
      </c>
      <c r="D87" s="16">
        <v>0</v>
      </c>
      <c r="E87" s="17">
        <v>0</v>
      </c>
      <c r="F87" s="17">
        <f>SUM(D87:E87)</f>
        <v>0</v>
      </c>
      <c r="G87" s="17">
        <v>-20</v>
      </c>
      <c r="H87" s="18" t="s">
        <v>40</v>
      </c>
    </row>
    <row r="88" spans="1:256" s="23" customFormat="1" ht="12" customHeight="1">
      <c r="A88" s="11">
        <v>6409</v>
      </c>
      <c r="B88" s="11"/>
      <c r="C88" s="20" t="s">
        <v>74</v>
      </c>
      <c r="D88" s="24">
        <f>SUM(D87)</f>
        <v>0</v>
      </c>
      <c r="E88" s="21">
        <f>SUM(E87)</f>
        <v>0</v>
      </c>
      <c r="F88" s="21">
        <f>SUM(D88:E88)</f>
        <v>0</v>
      </c>
      <c r="G88" s="21">
        <f>SUM(G87)</f>
        <v>-20</v>
      </c>
      <c r="H88" s="22" t="s">
        <v>40</v>
      </c>
      <c r="I88" s="12"/>
      <c r="IO88" s="4"/>
      <c r="IP88" s="4"/>
      <c r="IQ88" s="4"/>
      <c r="IR88" s="4"/>
      <c r="IS88" s="4"/>
      <c r="IT88" s="4"/>
      <c r="IU88" s="4"/>
      <c r="IV88" s="4"/>
    </row>
    <row r="89" spans="1:8" ht="13.5" customHeight="1">
      <c r="A89" s="20"/>
      <c r="B89" s="11">
        <v>8115</v>
      </c>
      <c r="C89" s="20" t="s">
        <v>75</v>
      </c>
      <c r="D89" s="24">
        <v>2152000</v>
      </c>
      <c r="E89" s="21">
        <v>0</v>
      </c>
      <c r="F89" s="21">
        <f>SUM(D89:E89)</f>
        <v>2152000</v>
      </c>
      <c r="G89" s="21">
        <v>2152000</v>
      </c>
      <c r="H89" s="22">
        <f>SUM(G89/F89)</f>
        <v>1</v>
      </c>
    </row>
    <row r="90" spans="1:8" ht="12.75">
      <c r="A90" s="25" t="s">
        <v>76</v>
      </c>
      <c r="B90" s="25"/>
      <c r="C90" s="25"/>
      <c r="D90" s="26">
        <f>SUM(D32+D34+D37+D40+D42+D44+D46+D48+D51+D54+D56+D59+D62+D66+D69+D71+D73+D75+D77+D80+D84+D86+D89)</f>
        <v>20325845</v>
      </c>
      <c r="E90" s="26">
        <f>SUM(E32+E34+E37+E40+E42+E44+E46+E48+E51+E54+E56+E59+E62+E66+E69+E71+E73+E75+E77+E80++E84+E86+E89)</f>
        <v>1770989</v>
      </c>
      <c r="F90" s="27">
        <f>SUM(F32+F34+F37+F40+F42+F44+F46+F48+F51+F54+F56+F59+F62+F66+F69+F71+F73+F75+F77+F80+F84+F86+F88+F89)</f>
        <v>22096834</v>
      </c>
      <c r="G90" s="27">
        <f>SUM(G32+G34+G37+G40+G42+G44+G46+G48+G51+G54+G56+G59+G62+G66+G69+G71+G73+G75+G77+G80+G84+G86+G88+G89)</f>
        <v>20395247.229999997</v>
      </c>
      <c r="H90" s="28">
        <f>SUM(G90/F90)</f>
        <v>0.9229940918232901</v>
      </c>
    </row>
    <row r="91" spans="1:4" ht="25.5" customHeight="1">
      <c r="A91" s="9"/>
      <c r="B91" s="9"/>
      <c r="C91" s="9"/>
      <c r="D91" s="29"/>
    </row>
    <row r="92" spans="1:8" ht="15" customHeight="1">
      <c r="A92" s="8" t="s">
        <v>77</v>
      </c>
      <c r="B92" s="8"/>
      <c r="C92" s="8"/>
      <c r="D92" s="8"/>
      <c r="E92" s="8"/>
      <c r="F92" s="8"/>
      <c r="G92" s="8"/>
      <c r="H92" s="8"/>
    </row>
    <row r="93" ht="12.75">
      <c r="D93" s="30"/>
    </row>
    <row r="94" spans="1:256" s="13" customFormat="1" ht="27.75" customHeight="1">
      <c r="A94" s="11" t="s">
        <v>7</v>
      </c>
      <c r="B94" s="11" t="s">
        <v>8</v>
      </c>
      <c r="C94" s="11" t="s">
        <v>9</v>
      </c>
      <c r="D94" s="31" t="s">
        <v>10</v>
      </c>
      <c r="E94" s="11" t="s">
        <v>11</v>
      </c>
      <c r="F94" s="11" t="s">
        <v>12</v>
      </c>
      <c r="G94" s="11" t="s">
        <v>13</v>
      </c>
      <c r="H94" s="11" t="s">
        <v>78</v>
      </c>
      <c r="I94" s="12"/>
      <c r="IO94" s="4"/>
      <c r="IP94" s="4"/>
      <c r="IQ94" s="4"/>
      <c r="IR94" s="4"/>
      <c r="IS94" s="4"/>
      <c r="IT94" s="4"/>
      <c r="IU94" s="4"/>
      <c r="IV94" s="4"/>
    </row>
    <row r="95" spans="1:256" s="2" customFormat="1" ht="11.25">
      <c r="A95" s="14">
        <v>2141</v>
      </c>
      <c r="B95" s="14">
        <v>5137</v>
      </c>
      <c r="C95" s="32" t="s">
        <v>79</v>
      </c>
      <c r="D95" s="33">
        <v>51000</v>
      </c>
      <c r="E95" s="34">
        <v>41000</v>
      </c>
      <c r="F95" s="34">
        <f>SUM(D95:E95)</f>
        <v>92000</v>
      </c>
      <c r="G95" s="34">
        <v>91083.8</v>
      </c>
      <c r="H95" s="18">
        <f>SUM(G95/F95)</f>
        <v>0.9900413043478261</v>
      </c>
      <c r="I95" s="3"/>
      <c r="IO95" s="4"/>
      <c r="IP95" s="4"/>
      <c r="IQ95" s="4"/>
      <c r="IR95" s="4"/>
      <c r="IS95" s="4"/>
      <c r="IT95" s="4"/>
      <c r="IU95" s="4"/>
      <c r="IV95" s="4"/>
    </row>
    <row r="96" spans="1:8" ht="12.75">
      <c r="A96" s="14">
        <v>2141</v>
      </c>
      <c r="B96" s="14">
        <v>5162</v>
      </c>
      <c r="C96" s="15" t="s">
        <v>80</v>
      </c>
      <c r="D96" s="16">
        <v>120000</v>
      </c>
      <c r="E96" s="17">
        <v>0</v>
      </c>
      <c r="F96" s="34">
        <f>SUM(D96:E96)</f>
        <v>120000</v>
      </c>
      <c r="G96" s="17">
        <v>109956</v>
      </c>
      <c r="H96" s="18">
        <f>SUM(G96/F96)</f>
        <v>0.9163</v>
      </c>
    </row>
    <row r="97" spans="1:8" ht="12.75">
      <c r="A97" s="14">
        <v>2141</v>
      </c>
      <c r="B97" s="14">
        <v>5169</v>
      </c>
      <c r="C97" s="15" t="s">
        <v>81</v>
      </c>
      <c r="D97" s="16">
        <v>51000</v>
      </c>
      <c r="E97" s="17">
        <v>0</v>
      </c>
      <c r="F97" s="34">
        <f>SUM(D97:E97)</f>
        <v>51000</v>
      </c>
      <c r="G97" s="17">
        <v>36176</v>
      </c>
      <c r="H97" s="18">
        <f>SUM(G97/F97)</f>
        <v>0.7093333333333334</v>
      </c>
    </row>
    <row r="98" spans="1:8" ht="12.75">
      <c r="A98" s="14">
        <v>2141</v>
      </c>
      <c r="B98" s="14">
        <v>5171</v>
      </c>
      <c r="C98" s="15" t="s">
        <v>82</v>
      </c>
      <c r="D98" s="16">
        <v>25000</v>
      </c>
      <c r="E98" s="17">
        <v>10000</v>
      </c>
      <c r="F98" s="34">
        <f>SUM(D98:E98)</f>
        <v>35000</v>
      </c>
      <c r="G98" s="17">
        <v>32558.2</v>
      </c>
      <c r="H98" s="18">
        <f>SUM(G98/F98)</f>
        <v>0.9302342857142857</v>
      </c>
    </row>
    <row r="99" spans="1:8" ht="12.75">
      <c r="A99" s="14">
        <v>2141</v>
      </c>
      <c r="B99" s="14">
        <v>5172</v>
      </c>
      <c r="C99" s="15" t="s">
        <v>83</v>
      </c>
      <c r="D99" s="16">
        <v>8000</v>
      </c>
      <c r="E99" s="17">
        <v>0</v>
      </c>
      <c r="F99" s="34">
        <f>SUM(D99:E99)</f>
        <v>8000</v>
      </c>
      <c r="G99" s="17">
        <v>7140</v>
      </c>
      <c r="H99" s="18">
        <f>SUM(G99/F99)</f>
        <v>0.8925</v>
      </c>
    </row>
    <row r="100" spans="1:256" s="23" customFormat="1" ht="11.25" customHeight="1">
      <c r="A100" s="11">
        <v>2141</v>
      </c>
      <c r="B100" s="11"/>
      <c r="C100" s="20" t="s">
        <v>84</v>
      </c>
      <c r="D100" s="24">
        <f>SUM(D95:D99)</f>
        <v>255000</v>
      </c>
      <c r="E100" s="35">
        <f>SUM(E95:E99)</f>
        <v>51000</v>
      </c>
      <c r="F100" s="35">
        <f>SUM(F95:F99)</f>
        <v>306000</v>
      </c>
      <c r="G100" s="21">
        <f>SUM(G95:G99)</f>
        <v>276914</v>
      </c>
      <c r="H100" s="22">
        <f>SUM(G100/F100)</f>
        <v>0.9049477124183006</v>
      </c>
      <c r="I100" s="12"/>
      <c r="IO100" s="4"/>
      <c r="IP100" s="4"/>
      <c r="IQ100" s="4"/>
      <c r="IR100" s="4"/>
      <c r="IS100" s="4"/>
      <c r="IT100" s="4"/>
      <c r="IU100" s="4"/>
      <c r="IV100" s="4"/>
    </row>
    <row r="101" spans="1:8" ht="12.75">
      <c r="A101" s="14">
        <v>2212</v>
      </c>
      <c r="B101" s="14">
        <v>5137</v>
      </c>
      <c r="C101" s="15" t="s">
        <v>79</v>
      </c>
      <c r="D101" s="16">
        <v>65000</v>
      </c>
      <c r="E101" s="17">
        <v>0</v>
      </c>
      <c r="F101" s="34">
        <f>SUM(D101:E101)</f>
        <v>65000</v>
      </c>
      <c r="G101" s="17">
        <v>0</v>
      </c>
      <c r="H101" s="18">
        <f>SUM(G101/F101)</f>
        <v>0</v>
      </c>
    </row>
    <row r="102" spans="1:8" ht="12.75">
      <c r="A102" s="14">
        <v>2212</v>
      </c>
      <c r="B102" s="14">
        <v>5139</v>
      </c>
      <c r="C102" s="15" t="s">
        <v>85</v>
      </c>
      <c r="D102" s="16">
        <v>10000</v>
      </c>
      <c r="E102" s="17">
        <v>0</v>
      </c>
      <c r="F102" s="34">
        <f>SUM(D102:E102)</f>
        <v>10000</v>
      </c>
      <c r="G102" s="17">
        <v>1061</v>
      </c>
      <c r="H102" s="18">
        <f>SUM(G102/F102)</f>
        <v>0.1061</v>
      </c>
    </row>
    <row r="103" spans="1:8" ht="12.75">
      <c r="A103" s="14">
        <v>2212</v>
      </c>
      <c r="B103" s="14">
        <v>5166</v>
      </c>
      <c r="C103" s="15" t="s">
        <v>86</v>
      </c>
      <c r="D103" s="16">
        <v>37000</v>
      </c>
      <c r="E103" s="17">
        <v>0</v>
      </c>
      <c r="F103" s="34">
        <f>SUM(D103:E103)</f>
        <v>37000</v>
      </c>
      <c r="G103" s="17">
        <v>37000</v>
      </c>
      <c r="H103" s="18">
        <f>SUM(G103/F103)</f>
        <v>1</v>
      </c>
    </row>
    <row r="104" spans="1:8" ht="12.75">
      <c r="A104" s="14">
        <v>2212</v>
      </c>
      <c r="B104" s="14">
        <v>5169</v>
      </c>
      <c r="C104" s="15" t="s">
        <v>81</v>
      </c>
      <c r="D104" s="16">
        <v>40000</v>
      </c>
      <c r="E104" s="34">
        <v>0</v>
      </c>
      <c r="F104" s="34">
        <f>SUM(D104:E104)</f>
        <v>40000</v>
      </c>
      <c r="G104" s="17">
        <v>5623</v>
      </c>
      <c r="H104" s="18">
        <f>SUM(G104/F104)</f>
        <v>0.140575</v>
      </c>
    </row>
    <row r="105" spans="1:8" ht="12.75">
      <c r="A105" s="14">
        <v>2212</v>
      </c>
      <c r="B105" s="14">
        <v>5171</v>
      </c>
      <c r="C105" s="15" t="s">
        <v>82</v>
      </c>
      <c r="D105" s="16">
        <v>80000</v>
      </c>
      <c r="E105" s="17">
        <v>91000</v>
      </c>
      <c r="F105" s="34">
        <f>SUM(D105:E105)</f>
        <v>171000</v>
      </c>
      <c r="G105" s="17">
        <v>170598</v>
      </c>
      <c r="H105" s="18">
        <f>SUM(G105/F105)</f>
        <v>0.9976491228070176</v>
      </c>
    </row>
    <row r="106" spans="1:8" ht="12.75">
      <c r="A106" s="14">
        <v>2212</v>
      </c>
      <c r="B106" s="14">
        <v>5179</v>
      </c>
      <c r="C106" s="15" t="s">
        <v>87</v>
      </c>
      <c r="D106" s="16">
        <v>6000</v>
      </c>
      <c r="E106" s="17">
        <v>0</v>
      </c>
      <c r="F106" s="34">
        <f>SUM(D106:E106)</f>
        <v>6000</v>
      </c>
      <c r="G106" s="17">
        <v>6000</v>
      </c>
      <c r="H106" s="18">
        <f>SUM(G106/F106)</f>
        <v>1</v>
      </c>
    </row>
    <row r="107" spans="1:8" ht="12.75">
      <c r="A107" s="14">
        <v>2212</v>
      </c>
      <c r="B107" s="14">
        <v>6121</v>
      </c>
      <c r="C107" s="15" t="s">
        <v>88</v>
      </c>
      <c r="D107" s="16">
        <v>559000</v>
      </c>
      <c r="E107" s="34">
        <v>0</v>
      </c>
      <c r="F107" s="34">
        <f>SUM(D107:E107)</f>
        <v>559000</v>
      </c>
      <c r="G107" s="17">
        <v>555542.2</v>
      </c>
      <c r="H107" s="18">
        <f>SUM(G107/F107)</f>
        <v>0.9938143112701251</v>
      </c>
    </row>
    <row r="108" spans="1:256" s="23" customFormat="1" ht="11.25">
      <c r="A108" s="11">
        <v>2212</v>
      </c>
      <c r="B108" s="11"/>
      <c r="C108" s="20" t="s">
        <v>89</v>
      </c>
      <c r="D108" s="24">
        <f>SUM(D101:D107)</f>
        <v>797000</v>
      </c>
      <c r="E108" s="21">
        <f>SUM(E101:E107)</f>
        <v>91000</v>
      </c>
      <c r="F108" s="35">
        <f>SUM(F101:F107)</f>
        <v>888000</v>
      </c>
      <c r="G108" s="21">
        <f>SUM(G101:G107)</f>
        <v>775824.2</v>
      </c>
      <c r="H108" s="22">
        <f>SUM(G108/F108)</f>
        <v>0.8736759009009009</v>
      </c>
      <c r="I108" s="12"/>
      <c r="IO108" s="4"/>
      <c r="IP108" s="4"/>
      <c r="IQ108" s="4"/>
      <c r="IR108" s="4"/>
      <c r="IS108" s="4"/>
      <c r="IT108" s="4"/>
      <c r="IU108" s="4"/>
      <c r="IV108" s="4"/>
    </row>
    <row r="109" spans="1:8" ht="12.75">
      <c r="A109" s="14">
        <v>2219</v>
      </c>
      <c r="B109" s="14">
        <v>5139</v>
      </c>
      <c r="C109" s="15" t="s">
        <v>90</v>
      </c>
      <c r="D109" s="17">
        <v>4000</v>
      </c>
      <c r="E109" s="36">
        <v>0</v>
      </c>
      <c r="F109" s="34">
        <f>SUM(D109:E109)</f>
        <v>4000</v>
      </c>
      <c r="G109" s="17">
        <v>3641</v>
      </c>
      <c r="H109" s="18">
        <f>SUM(G109/F109)</f>
        <v>0.91025</v>
      </c>
    </row>
    <row r="110" spans="1:8" ht="12.75">
      <c r="A110" s="14">
        <v>2219</v>
      </c>
      <c r="B110" s="14">
        <v>5164</v>
      </c>
      <c r="C110" s="15" t="s">
        <v>91</v>
      </c>
      <c r="D110" s="17">
        <v>2000</v>
      </c>
      <c r="E110" s="36">
        <v>0</v>
      </c>
      <c r="F110" s="34">
        <f>SUM(D110:E110)</f>
        <v>2000</v>
      </c>
      <c r="G110" s="17">
        <v>1500</v>
      </c>
      <c r="H110" s="18">
        <f>SUM(G110/F110)</f>
        <v>0.75</v>
      </c>
    </row>
    <row r="111" spans="1:8" ht="12.75">
      <c r="A111" s="14">
        <v>2219</v>
      </c>
      <c r="B111" s="14">
        <v>5169</v>
      </c>
      <c r="C111" s="15" t="s">
        <v>81</v>
      </c>
      <c r="D111" s="17">
        <v>4000</v>
      </c>
      <c r="E111" s="36">
        <v>0</v>
      </c>
      <c r="F111" s="34">
        <f>SUM(D111:E111)</f>
        <v>4000</v>
      </c>
      <c r="G111" s="17">
        <v>3272.5</v>
      </c>
      <c r="H111" s="18">
        <f>SUM(G111/F111)</f>
        <v>0.818125</v>
      </c>
    </row>
    <row r="112" spans="1:256" s="23" customFormat="1" ht="11.25">
      <c r="A112" s="11">
        <v>2219</v>
      </c>
      <c r="B112" s="11"/>
      <c r="C112" s="20" t="s">
        <v>92</v>
      </c>
      <c r="D112" s="24">
        <f>SUM(D109:D111)</f>
        <v>10000</v>
      </c>
      <c r="E112" s="21">
        <v>0</v>
      </c>
      <c r="F112" s="35">
        <f>SUM(F109:F111)</f>
        <v>10000</v>
      </c>
      <c r="G112" s="21">
        <f>SUM(G109:G111)</f>
        <v>8413.5</v>
      </c>
      <c r="H112" s="22">
        <f>SUM(G112/F112)</f>
        <v>0.84135</v>
      </c>
      <c r="I112" s="12"/>
      <c r="IO112" s="4"/>
      <c r="IP112" s="4"/>
      <c r="IQ112" s="4"/>
      <c r="IR112" s="4"/>
      <c r="IS112" s="4"/>
      <c r="IT112" s="4"/>
      <c r="IU112" s="4"/>
      <c r="IV112" s="4"/>
    </row>
    <row r="113" spans="1:8" ht="14.25" customHeight="1">
      <c r="A113" s="14">
        <v>2241</v>
      </c>
      <c r="B113" s="14">
        <v>5141</v>
      </c>
      <c r="C113" s="15" t="s">
        <v>93</v>
      </c>
      <c r="D113" s="16">
        <v>36000</v>
      </c>
      <c r="E113" s="17">
        <v>0</v>
      </c>
      <c r="F113" s="34">
        <f>SUM(D113:E113)</f>
        <v>36000</v>
      </c>
      <c r="G113" s="17">
        <v>30485.85</v>
      </c>
      <c r="H113" s="18">
        <f>SUM(G113/F113)</f>
        <v>0.8468291666666667</v>
      </c>
    </row>
    <row r="114" spans="1:256" s="23" customFormat="1" ht="11.25">
      <c r="A114" s="11">
        <v>2241</v>
      </c>
      <c r="B114" s="11"/>
      <c r="C114" s="20" t="s">
        <v>94</v>
      </c>
      <c r="D114" s="24">
        <f>SUM(D113:D113)</f>
        <v>36000</v>
      </c>
      <c r="E114" s="35">
        <v>0</v>
      </c>
      <c r="F114" s="35">
        <f>SUM(D114:E114)</f>
        <v>36000</v>
      </c>
      <c r="G114" s="21">
        <f>SUM(G113)</f>
        <v>30485.850000000002</v>
      </c>
      <c r="H114" s="22">
        <f>SUM(G114/F114)</f>
        <v>0.8468291666666667</v>
      </c>
      <c r="I114" s="12"/>
      <c r="IO114" s="4"/>
      <c r="IP114" s="4"/>
      <c r="IQ114" s="4"/>
      <c r="IR114" s="4"/>
      <c r="IS114" s="4"/>
      <c r="IT114" s="4"/>
      <c r="IU114" s="4"/>
      <c r="IV114" s="4"/>
    </row>
    <row r="115" spans="1:8" ht="12.75">
      <c r="A115" s="14">
        <v>2321</v>
      </c>
      <c r="B115" s="14">
        <v>5011</v>
      </c>
      <c r="C115" s="15" t="s">
        <v>95</v>
      </c>
      <c r="D115" s="16">
        <v>102000</v>
      </c>
      <c r="E115" s="17">
        <v>0</v>
      </c>
      <c r="F115" s="34">
        <f>SUM(D115:E115)</f>
        <v>102000</v>
      </c>
      <c r="G115" s="17">
        <v>90698</v>
      </c>
      <c r="H115" s="18">
        <f>SUM(G115/F115)</f>
        <v>0.8891960784313725</v>
      </c>
    </row>
    <row r="116" spans="1:8" ht="11.25" customHeight="1">
      <c r="A116" s="14">
        <v>2321</v>
      </c>
      <c r="B116" s="14">
        <v>5031</v>
      </c>
      <c r="C116" s="15" t="s">
        <v>96</v>
      </c>
      <c r="D116" s="16">
        <v>41000</v>
      </c>
      <c r="E116" s="17">
        <v>0</v>
      </c>
      <c r="F116" s="34">
        <f>SUM(D116:E116)</f>
        <v>41000</v>
      </c>
      <c r="G116" s="17">
        <v>34511</v>
      </c>
      <c r="H116" s="18">
        <f>SUM(G116/F116)</f>
        <v>0.8417317073170731</v>
      </c>
    </row>
    <row r="117" spans="1:256" s="13" customFormat="1" ht="27.75" customHeight="1">
      <c r="A117" s="11" t="s">
        <v>7</v>
      </c>
      <c r="B117" s="11" t="s">
        <v>8</v>
      </c>
      <c r="C117" s="11" t="s">
        <v>9</v>
      </c>
      <c r="D117" s="31" t="s">
        <v>10</v>
      </c>
      <c r="E117" s="11" t="s">
        <v>11</v>
      </c>
      <c r="F117" s="11" t="s">
        <v>12</v>
      </c>
      <c r="G117" s="11" t="s">
        <v>13</v>
      </c>
      <c r="H117" s="11" t="s">
        <v>78</v>
      </c>
      <c r="I117" s="12"/>
      <c r="IO117" s="4"/>
      <c r="IP117" s="4"/>
      <c r="IQ117" s="4"/>
      <c r="IR117" s="4"/>
      <c r="IS117" s="4"/>
      <c r="IT117" s="4"/>
      <c r="IU117" s="4"/>
      <c r="IV117" s="4"/>
    </row>
    <row r="118" spans="1:8" ht="12" customHeight="1">
      <c r="A118" s="14">
        <v>2321</v>
      </c>
      <c r="B118" s="14">
        <v>5032</v>
      </c>
      <c r="C118" s="15" t="s">
        <v>97</v>
      </c>
      <c r="D118" s="16">
        <v>17000</v>
      </c>
      <c r="E118" s="34">
        <v>0</v>
      </c>
      <c r="F118" s="34">
        <f>SUM(D118:E118)</f>
        <v>17000</v>
      </c>
      <c r="G118" s="17">
        <v>14741</v>
      </c>
      <c r="H118" s="18">
        <f>SUM(G118/F118)</f>
        <v>0.8671176470588235</v>
      </c>
    </row>
    <row r="119" spans="1:8" ht="12.75">
      <c r="A119" s="14">
        <v>2321</v>
      </c>
      <c r="B119" s="14">
        <v>5038</v>
      </c>
      <c r="C119" s="15" t="s">
        <v>98</v>
      </c>
      <c r="D119" s="16">
        <v>1000</v>
      </c>
      <c r="E119" s="17">
        <v>0</v>
      </c>
      <c r="F119" s="34">
        <f>SUM(D119:E119)</f>
        <v>1000</v>
      </c>
      <c r="G119" s="17">
        <v>950</v>
      </c>
      <c r="H119" s="18">
        <f>SUM(G119/F119)</f>
        <v>0.95</v>
      </c>
    </row>
    <row r="120" spans="1:8" ht="12.75">
      <c r="A120" s="14">
        <v>2321</v>
      </c>
      <c r="B120" s="14">
        <v>5132</v>
      </c>
      <c r="C120" s="15" t="s">
        <v>99</v>
      </c>
      <c r="D120" s="16">
        <v>2000</v>
      </c>
      <c r="E120" s="17">
        <v>0</v>
      </c>
      <c r="F120" s="34">
        <f>SUM(D120:E120)</f>
        <v>2000</v>
      </c>
      <c r="G120" s="17">
        <v>0</v>
      </c>
      <c r="H120" s="18">
        <f>SUM(G120/F120)</f>
        <v>0</v>
      </c>
    </row>
    <row r="121" spans="1:8" ht="12.75">
      <c r="A121" s="14">
        <v>2321</v>
      </c>
      <c r="B121" s="14">
        <v>5134</v>
      </c>
      <c r="C121" s="15" t="s">
        <v>100</v>
      </c>
      <c r="D121" s="16">
        <v>3000</v>
      </c>
      <c r="E121" s="34">
        <v>0</v>
      </c>
      <c r="F121" s="34">
        <f>SUM(D121:E121)</f>
        <v>3000</v>
      </c>
      <c r="G121" s="17">
        <v>0</v>
      </c>
      <c r="H121" s="18">
        <f>SUM(G121/F121)</f>
        <v>0</v>
      </c>
    </row>
    <row r="122" spans="1:13" ht="11.25" customHeight="1">
      <c r="A122" s="14">
        <v>2321</v>
      </c>
      <c r="B122" s="14">
        <v>5137</v>
      </c>
      <c r="C122" s="15" t="s">
        <v>79</v>
      </c>
      <c r="D122" s="16">
        <v>7000</v>
      </c>
      <c r="E122" s="34">
        <v>0</v>
      </c>
      <c r="F122" s="34">
        <f>SUM(D122:E122)</f>
        <v>7000</v>
      </c>
      <c r="G122" s="17">
        <v>6193.5</v>
      </c>
      <c r="H122" s="18">
        <f>SUM(G122/F122)</f>
        <v>0.8847857142857143</v>
      </c>
      <c r="I122" s="19"/>
      <c r="J122" s="19"/>
      <c r="K122" s="19"/>
      <c r="L122" s="19"/>
      <c r="M122" s="19"/>
    </row>
    <row r="123" spans="1:8" ht="12.75">
      <c r="A123" s="14">
        <v>2321</v>
      </c>
      <c r="B123" s="14">
        <v>5139</v>
      </c>
      <c r="C123" s="15" t="s">
        <v>85</v>
      </c>
      <c r="D123" s="16">
        <v>40000</v>
      </c>
      <c r="E123" s="17">
        <v>0</v>
      </c>
      <c r="F123" s="34">
        <f>SUM(D123:E123)</f>
        <v>40000</v>
      </c>
      <c r="G123" s="17">
        <v>38214.3</v>
      </c>
      <c r="H123" s="18">
        <f>SUM(G123/F123)</f>
        <v>0.9553575000000001</v>
      </c>
    </row>
    <row r="124" spans="1:8" ht="12.75">
      <c r="A124" s="14">
        <v>2321</v>
      </c>
      <c r="B124" s="14">
        <v>5151</v>
      </c>
      <c r="C124" s="15" t="s">
        <v>101</v>
      </c>
      <c r="D124" s="16">
        <v>1000</v>
      </c>
      <c r="E124" s="34">
        <v>0</v>
      </c>
      <c r="F124" s="34">
        <f>SUM(D124:E124)</f>
        <v>1000</v>
      </c>
      <c r="G124" s="17">
        <v>676.5</v>
      </c>
      <c r="H124" s="18">
        <f>SUM(G124/F124)</f>
        <v>0.6765</v>
      </c>
    </row>
    <row r="125" spans="1:8" ht="12.75">
      <c r="A125" s="14">
        <v>2321</v>
      </c>
      <c r="B125" s="14">
        <v>5154</v>
      </c>
      <c r="C125" s="15" t="s">
        <v>102</v>
      </c>
      <c r="D125" s="16">
        <v>203000</v>
      </c>
      <c r="E125" s="17">
        <v>6000</v>
      </c>
      <c r="F125" s="34">
        <f>SUM(D125:E125)</f>
        <v>209000</v>
      </c>
      <c r="G125" s="17">
        <v>188511.5</v>
      </c>
      <c r="H125" s="18">
        <f>SUM(G125/F125)</f>
        <v>0.9019688995215311</v>
      </c>
    </row>
    <row r="126" spans="1:8" ht="12.75">
      <c r="A126" s="14">
        <v>2321</v>
      </c>
      <c r="B126" s="14">
        <v>5156</v>
      </c>
      <c r="C126" s="15" t="s">
        <v>103</v>
      </c>
      <c r="D126" s="16">
        <v>1000</v>
      </c>
      <c r="E126" s="17">
        <v>0</v>
      </c>
      <c r="F126" s="34">
        <f>SUM(D126:E126)</f>
        <v>1000</v>
      </c>
      <c r="G126" s="17">
        <v>167</v>
      </c>
      <c r="H126" s="18">
        <f>SUM(G126/F126)</f>
        <v>0.167</v>
      </c>
    </row>
    <row r="127" spans="1:8" ht="12.75">
      <c r="A127" s="14">
        <v>2321</v>
      </c>
      <c r="B127" s="14">
        <v>5162</v>
      </c>
      <c r="C127" s="15" t="s">
        <v>80</v>
      </c>
      <c r="D127" s="16">
        <v>1000</v>
      </c>
      <c r="E127" s="34">
        <v>0</v>
      </c>
      <c r="F127" s="34">
        <f>SUM(D127:E127)</f>
        <v>1000</v>
      </c>
      <c r="G127" s="17">
        <v>400</v>
      </c>
      <c r="H127" s="18">
        <f>SUM(G127/F127)</f>
        <v>0.4</v>
      </c>
    </row>
    <row r="128" spans="1:8" ht="12.75">
      <c r="A128" s="14">
        <v>2321</v>
      </c>
      <c r="B128" s="14">
        <v>5163</v>
      </c>
      <c r="C128" s="15" t="s">
        <v>104</v>
      </c>
      <c r="D128" s="16">
        <v>2000</v>
      </c>
      <c r="E128" s="17">
        <v>0</v>
      </c>
      <c r="F128" s="34">
        <f>SUM(D128:E128)</f>
        <v>2000</v>
      </c>
      <c r="G128" s="17">
        <v>1731</v>
      </c>
      <c r="H128" s="18">
        <f>SUM(G128/F128)</f>
        <v>0.8655</v>
      </c>
    </row>
    <row r="129" spans="1:8" ht="12.75">
      <c r="A129" s="14">
        <v>2321</v>
      </c>
      <c r="B129" s="14">
        <v>5166</v>
      </c>
      <c r="C129" s="15" t="s">
        <v>86</v>
      </c>
      <c r="D129" s="16">
        <v>7000</v>
      </c>
      <c r="E129" s="17">
        <v>0</v>
      </c>
      <c r="F129" s="34">
        <f>SUM(D129:E129)</f>
        <v>7000</v>
      </c>
      <c r="G129" s="17">
        <v>0</v>
      </c>
      <c r="H129" s="18">
        <f>SUM(G129/F129)</f>
        <v>0</v>
      </c>
    </row>
    <row r="130" spans="1:13" ht="11.25" customHeight="1">
      <c r="A130" s="14">
        <v>2321</v>
      </c>
      <c r="B130" s="14">
        <v>5167</v>
      </c>
      <c r="C130" s="15" t="s">
        <v>105</v>
      </c>
      <c r="D130" s="16">
        <v>1000</v>
      </c>
      <c r="E130" s="17">
        <v>0</v>
      </c>
      <c r="F130" s="34">
        <f>SUM(D130:E130)</f>
        <v>1000</v>
      </c>
      <c r="G130" s="17">
        <v>316.5</v>
      </c>
      <c r="H130" s="18">
        <f>SUM(G130/F130)</f>
        <v>0.3165</v>
      </c>
      <c r="I130" s="19"/>
      <c r="J130" s="19"/>
      <c r="K130" s="19"/>
      <c r="L130" s="19"/>
      <c r="M130" s="19"/>
    </row>
    <row r="131" spans="1:8" ht="12.75">
      <c r="A131" s="14">
        <v>2321</v>
      </c>
      <c r="B131" s="14">
        <v>5169</v>
      </c>
      <c r="C131" s="15" t="s">
        <v>81</v>
      </c>
      <c r="D131" s="16">
        <v>310000</v>
      </c>
      <c r="E131" s="34">
        <v>36000</v>
      </c>
      <c r="F131" s="34">
        <f>SUM(D131:E131)</f>
        <v>346000</v>
      </c>
      <c r="G131" s="17">
        <v>300970.3</v>
      </c>
      <c r="H131" s="18">
        <f>SUM(G131/F131)</f>
        <v>0.8698563583815029</v>
      </c>
    </row>
    <row r="132" spans="1:8" ht="12.75">
      <c r="A132" s="14">
        <v>2321</v>
      </c>
      <c r="B132" s="14">
        <v>5171</v>
      </c>
      <c r="C132" s="15" t="s">
        <v>82</v>
      </c>
      <c r="D132" s="16">
        <v>40000</v>
      </c>
      <c r="E132" s="17">
        <v>0</v>
      </c>
      <c r="F132" s="34">
        <f>SUM(D132:E132)</f>
        <v>40000</v>
      </c>
      <c r="G132" s="17">
        <v>18590</v>
      </c>
      <c r="H132" s="18">
        <f>SUM(G132/F132)</f>
        <v>0.46475</v>
      </c>
    </row>
    <row r="133" spans="1:8" ht="12.75">
      <c r="A133" s="14">
        <v>2321</v>
      </c>
      <c r="B133" s="14">
        <v>5179</v>
      </c>
      <c r="C133" s="15" t="s">
        <v>106</v>
      </c>
      <c r="D133" s="16">
        <v>6000</v>
      </c>
      <c r="E133" s="17">
        <v>0</v>
      </c>
      <c r="F133" s="34">
        <f>SUM(D133:E133)</f>
        <v>6000</v>
      </c>
      <c r="G133" s="17">
        <v>5950</v>
      </c>
      <c r="H133" s="18">
        <f>SUM(G133/F133)</f>
        <v>0.9916666666666667</v>
      </c>
    </row>
    <row r="134" spans="1:8" ht="12.75">
      <c r="A134" s="14">
        <v>2321</v>
      </c>
      <c r="B134" s="14">
        <v>5362</v>
      </c>
      <c r="C134" s="15" t="s">
        <v>107</v>
      </c>
      <c r="D134" s="16">
        <v>18000</v>
      </c>
      <c r="E134" s="34">
        <v>0</v>
      </c>
      <c r="F134" s="34">
        <f>SUM(D134:E134)</f>
        <v>18000</v>
      </c>
      <c r="G134" s="17">
        <v>16000</v>
      </c>
      <c r="H134" s="18">
        <f>SUM(G134/F134)</f>
        <v>0.8888888888888888</v>
      </c>
    </row>
    <row r="135" spans="1:10" ht="11.25" customHeight="1">
      <c r="A135" s="14">
        <v>2321</v>
      </c>
      <c r="B135" s="14">
        <v>6121</v>
      </c>
      <c r="C135" s="15" t="s">
        <v>88</v>
      </c>
      <c r="D135" s="16">
        <v>25000</v>
      </c>
      <c r="E135" s="34">
        <v>10000</v>
      </c>
      <c r="F135" s="34">
        <f>SUM(D135:E135)</f>
        <v>35000</v>
      </c>
      <c r="G135" s="17">
        <v>32022.35</v>
      </c>
      <c r="H135" s="18">
        <f>SUM(G135/F135)</f>
        <v>0.9149242857142857</v>
      </c>
      <c r="I135" s="19"/>
      <c r="J135" s="19"/>
    </row>
    <row r="136" spans="1:8" ht="12.75" customHeight="1">
      <c r="A136" s="11">
        <v>2321</v>
      </c>
      <c r="B136" s="11"/>
      <c r="C136" s="20" t="s">
        <v>46</v>
      </c>
      <c r="D136" s="21">
        <f>SUM(D115+D116+D118+D119+D120+D121+D122+D123+D124+D125+D126+D127+D128+D129+D130+D131+D132+D133+D134+D135)</f>
        <v>828000</v>
      </c>
      <c r="E136" s="21">
        <f>SUM(E115:E135)</f>
        <v>52000</v>
      </c>
      <c r="F136" s="35">
        <f>SUM(F115:F135)</f>
        <v>880000</v>
      </c>
      <c r="G136" s="21">
        <f>SUM(G115+G116+G118+G119+G120+G121+G122+G123+G124+G125+G126+G127+G128+G129+G130+G131+G132+G133+G134+G135)</f>
        <v>750642.95</v>
      </c>
      <c r="H136" s="22">
        <f>SUM(G136/F136)</f>
        <v>0.8530033522727272</v>
      </c>
    </row>
    <row r="137" spans="1:8" ht="12" customHeight="1">
      <c r="A137" s="14">
        <v>3117</v>
      </c>
      <c r="B137" s="14">
        <v>5137</v>
      </c>
      <c r="C137" s="15" t="s">
        <v>79</v>
      </c>
      <c r="D137" s="17">
        <v>112000</v>
      </c>
      <c r="E137" s="17">
        <v>15000</v>
      </c>
      <c r="F137" s="34">
        <f>SUM(D137:E137)</f>
        <v>127000</v>
      </c>
      <c r="G137" s="17">
        <v>126275</v>
      </c>
      <c r="H137" s="18">
        <f>SUM(G137/F137)</f>
        <v>0.9942913385826772</v>
      </c>
    </row>
    <row r="138" spans="1:10" ht="11.25" customHeight="1">
      <c r="A138" s="14">
        <v>3117</v>
      </c>
      <c r="B138" s="14">
        <v>5139</v>
      </c>
      <c r="C138" s="15" t="s">
        <v>90</v>
      </c>
      <c r="D138" s="17">
        <v>0</v>
      </c>
      <c r="E138" s="17">
        <v>0</v>
      </c>
      <c r="F138" s="34">
        <f>SUM(D138:E138)</f>
        <v>0</v>
      </c>
      <c r="G138" s="17">
        <v>482.5</v>
      </c>
      <c r="H138" s="18" t="s">
        <v>40</v>
      </c>
      <c r="I138" s="19"/>
      <c r="J138" s="19"/>
    </row>
    <row r="139" spans="1:10" ht="12.75" customHeight="1">
      <c r="A139" s="14">
        <v>3117</v>
      </c>
      <c r="B139" s="14">
        <v>5162</v>
      </c>
      <c r="C139" s="15" t="s">
        <v>80</v>
      </c>
      <c r="D139" s="17">
        <v>0</v>
      </c>
      <c r="E139" s="17">
        <v>0</v>
      </c>
      <c r="F139" s="34">
        <f>SUM(D139:E139)</f>
        <v>0</v>
      </c>
      <c r="G139" s="17">
        <v>2755.57</v>
      </c>
      <c r="H139" s="18" t="s">
        <v>40</v>
      </c>
      <c r="I139" s="19"/>
      <c r="J139" s="19"/>
    </row>
    <row r="140" spans="1:8" ht="12.75" customHeight="1">
      <c r="A140" s="14">
        <v>3117</v>
      </c>
      <c r="B140" s="14">
        <v>5166</v>
      </c>
      <c r="C140" s="15" t="s">
        <v>86</v>
      </c>
      <c r="D140" s="17">
        <v>39000</v>
      </c>
      <c r="E140" s="17">
        <v>0</v>
      </c>
      <c r="F140" s="34">
        <f>SUM(D140:E140)</f>
        <v>39000</v>
      </c>
      <c r="G140" s="17">
        <v>7500</v>
      </c>
      <c r="H140" s="18">
        <f>SUM(G140/F140)</f>
        <v>0.19230769230769232</v>
      </c>
    </row>
    <row r="141" spans="1:8" ht="12.75" customHeight="1">
      <c r="A141" s="14">
        <v>3117</v>
      </c>
      <c r="B141" s="14">
        <v>5169</v>
      </c>
      <c r="C141" s="15" t="s">
        <v>81</v>
      </c>
      <c r="D141" s="17">
        <v>23000</v>
      </c>
      <c r="E141" s="17">
        <v>0</v>
      </c>
      <c r="F141" s="34">
        <f>SUM(D141:E141)</f>
        <v>23000</v>
      </c>
      <c r="G141" s="17">
        <v>23022.5</v>
      </c>
      <c r="H141" s="18">
        <f>SUM(G141/F141)</f>
        <v>1.0009782608695652</v>
      </c>
    </row>
    <row r="142" spans="1:8" ht="12.75" customHeight="1">
      <c r="A142" s="14">
        <v>3117</v>
      </c>
      <c r="B142" s="14">
        <v>5194</v>
      </c>
      <c r="C142" s="15" t="s">
        <v>108</v>
      </c>
      <c r="D142" s="17">
        <v>2000</v>
      </c>
      <c r="E142" s="17">
        <v>0</v>
      </c>
      <c r="F142" s="34">
        <f>SUM(D142:E142)</f>
        <v>2000</v>
      </c>
      <c r="G142" s="17">
        <v>1541</v>
      </c>
      <c r="H142" s="18">
        <f>SUM(G142/F142)</f>
        <v>0.7705</v>
      </c>
    </row>
    <row r="143" spans="1:8" ht="12.75">
      <c r="A143" s="14">
        <v>3117</v>
      </c>
      <c r="B143" s="14">
        <v>5321</v>
      </c>
      <c r="C143" s="15" t="s">
        <v>109</v>
      </c>
      <c r="D143" s="16">
        <v>203000</v>
      </c>
      <c r="E143" s="17">
        <v>0</v>
      </c>
      <c r="F143" s="34">
        <f>SUM(D143:E143)</f>
        <v>203000</v>
      </c>
      <c r="G143" s="17">
        <v>182698</v>
      </c>
      <c r="H143" s="18">
        <f>SUM(G143/F143)</f>
        <v>0.8999901477832513</v>
      </c>
    </row>
    <row r="144" spans="1:8" ht="12.75">
      <c r="A144" s="14">
        <v>3117</v>
      </c>
      <c r="B144" s="14">
        <v>5331</v>
      </c>
      <c r="C144" s="15" t="s">
        <v>110</v>
      </c>
      <c r="D144" s="16">
        <v>1000000</v>
      </c>
      <c r="E144" s="34">
        <v>0</v>
      </c>
      <c r="F144" s="34">
        <f>SUM(D144:E144)</f>
        <v>1000000</v>
      </c>
      <c r="G144" s="17">
        <v>916500</v>
      </c>
      <c r="H144" s="18">
        <f>SUM(G144/F144)</f>
        <v>0.9165</v>
      </c>
    </row>
    <row r="145" spans="1:8" ht="12.75">
      <c r="A145" s="14">
        <v>3117</v>
      </c>
      <c r="B145" s="14">
        <v>6121</v>
      </c>
      <c r="C145" s="15" t="s">
        <v>88</v>
      </c>
      <c r="D145" s="16">
        <v>30000</v>
      </c>
      <c r="E145" s="34">
        <v>0</v>
      </c>
      <c r="F145" s="34">
        <f>SUM(D145:E145)</f>
        <v>30000</v>
      </c>
      <c r="G145" s="17">
        <v>30379</v>
      </c>
      <c r="H145" s="18">
        <v>0</v>
      </c>
    </row>
    <row r="146" spans="1:8" ht="12.75">
      <c r="A146" s="14">
        <v>3117</v>
      </c>
      <c r="B146" s="14">
        <v>6129</v>
      </c>
      <c r="C146" s="15" t="s">
        <v>111</v>
      </c>
      <c r="D146" s="16">
        <v>71000</v>
      </c>
      <c r="E146" s="34">
        <v>0</v>
      </c>
      <c r="F146" s="34">
        <f>SUM(D146:E146)</f>
        <v>71000</v>
      </c>
      <c r="G146" s="17">
        <v>70747</v>
      </c>
      <c r="H146" s="18">
        <v>1</v>
      </c>
    </row>
    <row r="147" spans="1:8" ht="12" customHeight="1">
      <c r="A147" s="11">
        <v>3117</v>
      </c>
      <c r="B147" s="11"/>
      <c r="C147" s="20" t="s">
        <v>47</v>
      </c>
      <c r="D147" s="21">
        <f>SUM(D137:D146)</f>
        <v>1480000</v>
      </c>
      <c r="E147" s="21">
        <f>SUM(E137:E146)</f>
        <v>15000</v>
      </c>
      <c r="F147" s="35">
        <f>SUM(F137:F146)</f>
        <v>1495000</v>
      </c>
      <c r="G147" s="21">
        <f>SUM(G137:G146)</f>
        <v>1361900.57</v>
      </c>
      <c r="H147" s="22">
        <f>SUM(G147/F147)</f>
        <v>0.9109702809364549</v>
      </c>
    </row>
    <row r="148" spans="1:8" ht="12.75">
      <c r="A148" s="14">
        <v>3314</v>
      </c>
      <c r="B148" s="14">
        <v>5021</v>
      </c>
      <c r="C148" s="15" t="s">
        <v>112</v>
      </c>
      <c r="D148" s="16">
        <v>11000</v>
      </c>
      <c r="E148" s="17">
        <v>0</v>
      </c>
      <c r="F148" s="34">
        <f>SUM(D148:E148)</f>
        <v>11000</v>
      </c>
      <c r="G148" s="17">
        <v>10550</v>
      </c>
      <c r="H148" s="18">
        <f>SUM(G148/F148)</f>
        <v>0.9590909090909091</v>
      </c>
    </row>
    <row r="149" spans="1:8" ht="12.75">
      <c r="A149" s="14">
        <v>3314</v>
      </c>
      <c r="B149" s="14">
        <v>5136</v>
      </c>
      <c r="C149" s="15" t="s">
        <v>113</v>
      </c>
      <c r="D149" s="16">
        <v>15000</v>
      </c>
      <c r="E149" s="34">
        <v>0</v>
      </c>
      <c r="F149" s="34">
        <f>SUM(D149:E149)</f>
        <v>15000</v>
      </c>
      <c r="G149" s="17">
        <v>10834.5</v>
      </c>
      <c r="H149" s="18">
        <f>SUM(G149/F149)</f>
        <v>0.7223</v>
      </c>
    </row>
    <row r="150" spans="1:8" ht="12.75">
      <c r="A150" s="14">
        <v>3314</v>
      </c>
      <c r="B150" s="14">
        <v>5137</v>
      </c>
      <c r="C150" s="15" t="s">
        <v>79</v>
      </c>
      <c r="D150" s="16">
        <v>30000</v>
      </c>
      <c r="E150" s="34">
        <v>0</v>
      </c>
      <c r="F150" s="34">
        <f>SUM(D150:E150)</f>
        <v>30000</v>
      </c>
      <c r="G150" s="17">
        <v>0</v>
      </c>
      <c r="H150" s="18">
        <f>SUM(G150/F150)</f>
        <v>0</v>
      </c>
    </row>
    <row r="151" spans="1:8" ht="12.75">
      <c r="A151" s="14">
        <v>3314</v>
      </c>
      <c r="B151" s="14">
        <v>5172</v>
      </c>
      <c r="C151" s="15" t="s">
        <v>83</v>
      </c>
      <c r="D151" s="16">
        <v>0</v>
      </c>
      <c r="E151" s="17">
        <v>0</v>
      </c>
      <c r="F151" s="34">
        <f>SUM(D151:E151)</f>
        <v>0</v>
      </c>
      <c r="G151" s="17">
        <v>0</v>
      </c>
      <c r="H151" s="18" t="s">
        <v>40</v>
      </c>
    </row>
    <row r="152" spans="1:8" ht="12.75">
      <c r="A152" s="14">
        <v>3314</v>
      </c>
      <c r="B152" s="14">
        <v>5175</v>
      </c>
      <c r="C152" s="15" t="s">
        <v>114</v>
      </c>
      <c r="D152" s="16">
        <v>2000</v>
      </c>
      <c r="E152" s="17">
        <v>0</v>
      </c>
      <c r="F152" s="34">
        <f>SUM(D152:E152)</f>
        <v>2000</v>
      </c>
      <c r="G152" s="17">
        <v>850</v>
      </c>
      <c r="H152" s="18">
        <f>SUM(G152/F152)</f>
        <v>0.425</v>
      </c>
    </row>
    <row r="153" spans="1:8" ht="12.75">
      <c r="A153" s="14">
        <v>3314</v>
      </c>
      <c r="B153" s="14">
        <v>5194</v>
      </c>
      <c r="C153" s="15" t="s">
        <v>108</v>
      </c>
      <c r="D153" s="16">
        <v>1000</v>
      </c>
      <c r="E153" s="34">
        <v>0</v>
      </c>
      <c r="F153" s="34">
        <f>SUM(D153:E153)</f>
        <v>1000</v>
      </c>
      <c r="G153" s="17">
        <v>1025</v>
      </c>
      <c r="H153" s="18">
        <f>SUM(G153/F153)</f>
        <v>1.025</v>
      </c>
    </row>
    <row r="154" spans="1:8" ht="12.75">
      <c r="A154" s="11">
        <v>3314</v>
      </c>
      <c r="B154" s="11"/>
      <c r="C154" s="20" t="s">
        <v>48</v>
      </c>
      <c r="D154" s="24">
        <f>SUM(D148:D153)</f>
        <v>59000</v>
      </c>
      <c r="E154" s="21">
        <f>SUM(E148:E153)</f>
        <v>0</v>
      </c>
      <c r="F154" s="35">
        <f>SUM(F148:F153)</f>
        <v>59000</v>
      </c>
      <c r="G154" s="21">
        <f>SUM(G148:G153)</f>
        <v>23259.5</v>
      </c>
      <c r="H154" s="22">
        <f>SUM(G154/F154)</f>
        <v>0.39422881355932204</v>
      </c>
    </row>
    <row r="155" spans="1:8" ht="12.75">
      <c r="A155" s="14">
        <v>3319</v>
      </c>
      <c r="B155" s="14">
        <v>5021</v>
      </c>
      <c r="C155" s="15" t="s">
        <v>112</v>
      </c>
      <c r="D155" s="16">
        <v>15000</v>
      </c>
      <c r="E155" s="17">
        <v>0</v>
      </c>
      <c r="F155" s="34">
        <f>SUM(D155:E155)</f>
        <v>15000</v>
      </c>
      <c r="G155" s="17">
        <v>14130</v>
      </c>
      <c r="H155" s="18">
        <f>SUM(G155/F155)</f>
        <v>0.942</v>
      </c>
    </row>
    <row r="156" spans="1:8" ht="12.75">
      <c r="A156" s="11">
        <v>3319</v>
      </c>
      <c r="B156" s="11"/>
      <c r="C156" s="20" t="s">
        <v>115</v>
      </c>
      <c r="D156" s="24">
        <f>SUM(D155)</f>
        <v>15000</v>
      </c>
      <c r="E156" s="21">
        <f>SUM(E155)</f>
        <v>0</v>
      </c>
      <c r="F156" s="35">
        <f>SUM(F155)</f>
        <v>15000</v>
      </c>
      <c r="G156" s="21">
        <f>SUM(G155)</f>
        <v>14130</v>
      </c>
      <c r="H156" s="22">
        <f>SUM(G156/F156)</f>
        <v>0.942</v>
      </c>
    </row>
    <row r="157" spans="1:256" s="13" customFormat="1" ht="27.75" customHeight="1">
      <c r="A157" s="11" t="s">
        <v>7</v>
      </c>
      <c r="B157" s="11" t="s">
        <v>8</v>
      </c>
      <c r="C157" s="11" t="s">
        <v>9</v>
      </c>
      <c r="D157" s="31" t="s">
        <v>10</v>
      </c>
      <c r="E157" s="11" t="s">
        <v>11</v>
      </c>
      <c r="F157" s="11" t="s">
        <v>12</v>
      </c>
      <c r="G157" s="11" t="s">
        <v>13</v>
      </c>
      <c r="H157" s="11" t="s">
        <v>78</v>
      </c>
      <c r="I157" s="12"/>
      <c r="IO157" s="4"/>
      <c r="IP157" s="4"/>
      <c r="IQ157" s="4"/>
      <c r="IR157" s="4"/>
      <c r="IS157" s="4"/>
      <c r="IT157" s="4"/>
      <c r="IU157" s="4"/>
      <c r="IV157" s="4"/>
    </row>
    <row r="158" spans="1:8" ht="12.75">
      <c r="A158" s="14">
        <v>3322</v>
      </c>
      <c r="B158" s="14">
        <v>5166</v>
      </c>
      <c r="C158" s="15" t="s">
        <v>86</v>
      </c>
      <c r="D158" s="16">
        <v>2000</v>
      </c>
      <c r="E158" s="17">
        <v>0</v>
      </c>
      <c r="F158" s="34">
        <f>SUM(D158:E158)</f>
        <v>2000</v>
      </c>
      <c r="G158" s="17">
        <v>1908.33</v>
      </c>
      <c r="H158" s="18">
        <f>SUM(G158/F158)</f>
        <v>0.9541649999999999</v>
      </c>
    </row>
    <row r="159" spans="1:8" ht="12.75">
      <c r="A159" s="11">
        <v>3322</v>
      </c>
      <c r="B159" s="11"/>
      <c r="C159" s="20" t="s">
        <v>116</v>
      </c>
      <c r="D159" s="24">
        <f>SUM(D158)</f>
        <v>2000</v>
      </c>
      <c r="E159" s="21">
        <f>SUM(E158)</f>
        <v>0</v>
      </c>
      <c r="F159" s="35">
        <f>SUM(F158)</f>
        <v>2000</v>
      </c>
      <c r="G159" s="21">
        <f>SUM(G158)</f>
        <v>1908.33</v>
      </c>
      <c r="H159" s="22">
        <f>SUM(G159/F159)</f>
        <v>0.9541649999999999</v>
      </c>
    </row>
    <row r="160" spans="1:8" ht="12.75">
      <c r="A160" s="14">
        <v>3341</v>
      </c>
      <c r="B160" s="14">
        <v>5139</v>
      </c>
      <c r="C160" s="15" t="s">
        <v>90</v>
      </c>
      <c r="D160" s="16">
        <v>1000</v>
      </c>
      <c r="E160" s="17">
        <v>0</v>
      </c>
      <c r="F160" s="34">
        <f>SUM(D160:E160)</f>
        <v>1000</v>
      </c>
      <c r="G160" s="17">
        <v>126</v>
      </c>
      <c r="H160" s="18">
        <f>SUM(G160/F160)</f>
        <v>0.126</v>
      </c>
    </row>
    <row r="161" spans="1:8" ht="12.75">
      <c r="A161" s="14">
        <v>3341</v>
      </c>
      <c r="B161" s="14">
        <v>5169</v>
      </c>
      <c r="C161" s="15" t="s">
        <v>81</v>
      </c>
      <c r="D161" s="16">
        <v>8000</v>
      </c>
      <c r="E161" s="17">
        <v>0</v>
      </c>
      <c r="F161" s="34">
        <f>SUM(D161:E161)</f>
        <v>8000</v>
      </c>
      <c r="G161" s="17">
        <v>3240</v>
      </c>
      <c r="H161" s="18">
        <f>SUM(G161/F161)</f>
        <v>0.405</v>
      </c>
    </row>
    <row r="162" spans="1:10" ht="11.25" customHeight="1">
      <c r="A162" s="14">
        <v>3341</v>
      </c>
      <c r="B162" s="14">
        <v>5171</v>
      </c>
      <c r="C162" s="15" t="s">
        <v>82</v>
      </c>
      <c r="D162" s="16">
        <v>11000</v>
      </c>
      <c r="E162" s="17">
        <v>2000</v>
      </c>
      <c r="F162" s="34">
        <f>SUM(D162:E162)</f>
        <v>13000</v>
      </c>
      <c r="G162" s="17">
        <v>12926.8</v>
      </c>
      <c r="H162" s="18">
        <f>SUM(G162/F162)</f>
        <v>0.9943692307692309</v>
      </c>
      <c r="I162" s="19"/>
      <c r="J162" s="19"/>
    </row>
    <row r="163" spans="1:8" ht="12.75">
      <c r="A163" s="11">
        <v>3341</v>
      </c>
      <c r="B163" s="11"/>
      <c r="C163" s="20" t="s">
        <v>117</v>
      </c>
      <c r="D163" s="24">
        <f>SUM(D160:D162)</f>
        <v>20000</v>
      </c>
      <c r="E163" s="35">
        <f>SUM(E160:E162)</f>
        <v>2000</v>
      </c>
      <c r="F163" s="35">
        <f>SUM(F160:F162)</f>
        <v>22000</v>
      </c>
      <c r="G163" s="21">
        <f>SUM(G160:G162)</f>
        <v>16292.800000000001</v>
      </c>
      <c r="H163" s="22">
        <f>SUM(G163/F163)</f>
        <v>0.7405818181818182</v>
      </c>
    </row>
    <row r="164" spans="1:8" ht="12.75">
      <c r="A164" s="14">
        <v>3349</v>
      </c>
      <c r="B164" s="14">
        <v>5139</v>
      </c>
      <c r="C164" s="15" t="s">
        <v>90</v>
      </c>
      <c r="D164" s="16">
        <v>40000</v>
      </c>
      <c r="E164" s="17">
        <v>0</v>
      </c>
      <c r="F164" s="34">
        <f>SUM(D164:E164)</f>
        <v>40000</v>
      </c>
      <c r="G164" s="17">
        <v>26701.5</v>
      </c>
      <c r="H164" s="18">
        <f>SUM(G164/F164)</f>
        <v>0.6675375</v>
      </c>
    </row>
    <row r="165" spans="1:8" ht="13.5" customHeight="1">
      <c r="A165" s="11">
        <v>3349</v>
      </c>
      <c r="B165" s="11"/>
      <c r="C165" s="20" t="s">
        <v>49</v>
      </c>
      <c r="D165" s="24">
        <f>SUM(D164)</f>
        <v>40000</v>
      </c>
      <c r="E165" s="21">
        <v>0</v>
      </c>
      <c r="F165" s="35">
        <f>SUM(D165:E165)</f>
        <v>40000</v>
      </c>
      <c r="G165" s="21">
        <f>SUM(G164)</f>
        <v>26701.5</v>
      </c>
      <c r="H165" s="22">
        <f>SUM(G165/F165)</f>
        <v>0.6675375</v>
      </c>
    </row>
    <row r="166" spans="1:8" ht="10.5" customHeight="1">
      <c r="A166" s="14">
        <v>3399</v>
      </c>
      <c r="B166" s="14">
        <v>5021</v>
      </c>
      <c r="C166" s="15" t="s">
        <v>112</v>
      </c>
      <c r="D166" s="16">
        <v>2000</v>
      </c>
      <c r="E166" s="17">
        <v>0</v>
      </c>
      <c r="F166" s="34">
        <f>SUM(D166:E166)</f>
        <v>2000</v>
      </c>
      <c r="G166" s="17">
        <v>1176</v>
      </c>
      <c r="H166" s="18">
        <f>SUM(G166/F166)</f>
        <v>0.588</v>
      </c>
    </row>
    <row r="167" spans="1:8" ht="12.75">
      <c r="A167" s="14">
        <v>3399</v>
      </c>
      <c r="B167" s="14">
        <v>5131</v>
      </c>
      <c r="C167" s="15" t="s">
        <v>118</v>
      </c>
      <c r="D167" s="16">
        <v>50000</v>
      </c>
      <c r="E167" s="34">
        <v>0</v>
      </c>
      <c r="F167" s="34">
        <f>SUM(D167:E167)</f>
        <v>50000</v>
      </c>
      <c r="G167" s="17">
        <v>19264</v>
      </c>
      <c r="H167" s="18">
        <f>SUM(G167/F167)</f>
        <v>0.38528</v>
      </c>
    </row>
    <row r="168" spans="1:8" ht="12.75">
      <c r="A168" s="14">
        <v>3399</v>
      </c>
      <c r="B168" s="14">
        <v>5139</v>
      </c>
      <c r="C168" s="15" t="s">
        <v>90</v>
      </c>
      <c r="D168" s="16">
        <v>50000</v>
      </c>
      <c r="E168" s="17">
        <v>0</v>
      </c>
      <c r="F168" s="34">
        <f>SUM(D168:E168)</f>
        <v>50000</v>
      </c>
      <c r="G168" s="17">
        <v>30284.3</v>
      </c>
      <c r="H168" s="18">
        <f>SUM(G168/F168)</f>
        <v>0.605686</v>
      </c>
    </row>
    <row r="169" spans="1:8" ht="12.75">
      <c r="A169" s="14">
        <v>3399</v>
      </c>
      <c r="B169" s="14">
        <v>5169</v>
      </c>
      <c r="C169" s="15" t="s">
        <v>81</v>
      </c>
      <c r="D169" s="16">
        <v>20000</v>
      </c>
      <c r="E169" s="17">
        <v>0</v>
      </c>
      <c r="F169" s="34">
        <f>SUM(D169:E169)</f>
        <v>20000</v>
      </c>
      <c r="G169" s="17">
        <v>18479</v>
      </c>
      <c r="H169" s="18">
        <f>SUM(G169/F169)</f>
        <v>0.92395</v>
      </c>
    </row>
    <row r="170" spans="1:8" ht="12.75">
      <c r="A170" s="14">
        <v>3399</v>
      </c>
      <c r="B170" s="14">
        <v>5175</v>
      </c>
      <c r="C170" s="15" t="s">
        <v>114</v>
      </c>
      <c r="D170" s="16">
        <v>30000</v>
      </c>
      <c r="E170" s="34">
        <v>0</v>
      </c>
      <c r="F170" s="34">
        <f>SUM(D170:E170)</f>
        <v>30000</v>
      </c>
      <c r="G170" s="17">
        <v>13279.2</v>
      </c>
      <c r="H170" s="18">
        <f>SUM(G170/F170)</f>
        <v>0.44264000000000003</v>
      </c>
    </row>
    <row r="171" spans="1:8" ht="12.75">
      <c r="A171" s="14">
        <v>3399</v>
      </c>
      <c r="B171" s="14">
        <v>5192</v>
      </c>
      <c r="C171" s="15" t="s">
        <v>119</v>
      </c>
      <c r="D171" s="16">
        <v>3000</v>
      </c>
      <c r="E171" s="34">
        <v>0</v>
      </c>
      <c r="F171" s="34">
        <f>SUM(D171:E171)</f>
        <v>3000</v>
      </c>
      <c r="G171" s="17">
        <v>541</v>
      </c>
      <c r="H171" s="18">
        <f>SUM(G171/F171)</f>
        <v>0.18033333333333335</v>
      </c>
    </row>
    <row r="172" spans="1:8" ht="12.75">
      <c r="A172" s="14">
        <v>3399</v>
      </c>
      <c r="B172" s="14">
        <v>5194</v>
      </c>
      <c r="C172" s="15" t="s">
        <v>108</v>
      </c>
      <c r="D172" s="16">
        <v>30000</v>
      </c>
      <c r="E172" s="17">
        <v>6000</v>
      </c>
      <c r="F172" s="34">
        <f>SUM(D172:E172)</f>
        <v>36000</v>
      </c>
      <c r="G172" s="17">
        <v>30821</v>
      </c>
      <c r="H172" s="18">
        <f>SUM(G172/F172)</f>
        <v>0.8561388888888889</v>
      </c>
    </row>
    <row r="173" spans="1:8" ht="12.75">
      <c r="A173" s="14">
        <v>3399</v>
      </c>
      <c r="B173" s="14">
        <v>5223</v>
      </c>
      <c r="C173" s="15" t="s">
        <v>120</v>
      </c>
      <c r="D173" s="16">
        <v>10000</v>
      </c>
      <c r="E173" s="17">
        <v>0</v>
      </c>
      <c r="F173" s="34">
        <f>SUM(D173:E173)</f>
        <v>10000</v>
      </c>
      <c r="G173" s="17">
        <v>0</v>
      </c>
      <c r="H173" s="18">
        <f>SUM(G173/F173)</f>
        <v>0</v>
      </c>
    </row>
    <row r="174" spans="1:8" ht="12.75">
      <c r="A174" s="14">
        <v>3399</v>
      </c>
      <c r="B174" s="14">
        <v>5492</v>
      </c>
      <c r="C174" s="15" t="s">
        <v>121</v>
      </c>
      <c r="D174" s="16">
        <v>1000</v>
      </c>
      <c r="E174" s="17">
        <v>0</v>
      </c>
      <c r="F174" s="34">
        <f>SUM(D174:E174)</f>
        <v>1000</v>
      </c>
      <c r="G174" s="17">
        <v>1000</v>
      </c>
      <c r="H174" s="18">
        <f>SUM(G174/F174)</f>
        <v>1</v>
      </c>
    </row>
    <row r="175" spans="1:8" ht="11.25" customHeight="1">
      <c r="A175" s="11">
        <v>3399</v>
      </c>
      <c r="B175" s="11"/>
      <c r="C175" s="20" t="s">
        <v>122</v>
      </c>
      <c r="D175" s="21">
        <f>SUM(D166:D174)</f>
        <v>196000</v>
      </c>
      <c r="E175" s="35">
        <f>SUM(E166:E174)</f>
        <v>6000</v>
      </c>
      <c r="F175" s="35">
        <f>SUM(F166:F174)</f>
        <v>202000</v>
      </c>
      <c r="G175" s="21">
        <f>SUM(G166:G174)</f>
        <v>114844.5</v>
      </c>
      <c r="H175" s="22">
        <f>SUM(G175/F175)</f>
        <v>0.5685371287128713</v>
      </c>
    </row>
    <row r="176" spans="1:8" ht="12.75">
      <c r="A176" s="14">
        <v>3412</v>
      </c>
      <c r="B176" s="14">
        <v>5151</v>
      </c>
      <c r="C176" s="15" t="s">
        <v>123</v>
      </c>
      <c r="D176" s="16">
        <v>11000</v>
      </c>
      <c r="E176" s="17">
        <v>29000</v>
      </c>
      <c r="F176" s="34">
        <f>SUM(D176:E176)</f>
        <v>40000</v>
      </c>
      <c r="G176" s="17">
        <v>36064.54</v>
      </c>
      <c r="H176" s="18">
        <f>SUM(G176/F176)</f>
        <v>0.9016135000000001</v>
      </c>
    </row>
    <row r="177" spans="1:8" ht="12.75">
      <c r="A177" s="14">
        <v>3412</v>
      </c>
      <c r="B177" s="14">
        <v>5153</v>
      </c>
      <c r="C177" s="15" t="s">
        <v>124</v>
      </c>
      <c r="D177" s="16">
        <v>50000</v>
      </c>
      <c r="E177" s="17">
        <v>0</v>
      </c>
      <c r="F177" s="34">
        <f>SUM(D177:E177)</f>
        <v>50000</v>
      </c>
      <c r="G177" s="17">
        <v>44112.55</v>
      </c>
      <c r="H177" s="18">
        <f>SUM(G177/F177)</f>
        <v>0.882251</v>
      </c>
    </row>
    <row r="178" spans="1:8" ht="12.75">
      <c r="A178" s="14">
        <v>3412</v>
      </c>
      <c r="B178" s="14">
        <v>5154</v>
      </c>
      <c r="C178" s="15" t="s">
        <v>102</v>
      </c>
      <c r="D178" s="16">
        <v>20000</v>
      </c>
      <c r="E178" s="34">
        <v>0</v>
      </c>
      <c r="F178" s="34">
        <f>SUM(D178:E178)</f>
        <v>20000</v>
      </c>
      <c r="G178" s="17">
        <v>7650</v>
      </c>
      <c r="H178" s="18">
        <f>SUM(G178/F178)</f>
        <v>0.3825</v>
      </c>
    </row>
    <row r="179" spans="1:8" ht="12.75">
      <c r="A179" s="14">
        <v>3412</v>
      </c>
      <c r="B179" s="14">
        <v>5163</v>
      </c>
      <c r="C179" s="15" t="s">
        <v>104</v>
      </c>
      <c r="D179" s="16">
        <v>2000</v>
      </c>
      <c r="E179" s="17">
        <v>0</v>
      </c>
      <c r="F179" s="34">
        <f>SUM(D179:E179)</f>
        <v>2000</v>
      </c>
      <c r="G179" s="17">
        <v>1826</v>
      </c>
      <c r="H179" s="18">
        <f>SUM(G179/F179)</f>
        <v>0.913</v>
      </c>
    </row>
    <row r="180" spans="1:8" ht="12.75">
      <c r="A180" s="14">
        <v>3412</v>
      </c>
      <c r="B180" s="14">
        <v>5166</v>
      </c>
      <c r="C180" s="15" t="s">
        <v>86</v>
      </c>
      <c r="D180" s="16">
        <v>66000</v>
      </c>
      <c r="E180" s="17">
        <v>83000</v>
      </c>
      <c r="F180" s="34">
        <f>SUM(D180:E180)</f>
        <v>149000</v>
      </c>
      <c r="G180" s="17">
        <v>148393</v>
      </c>
      <c r="H180" s="18">
        <f>SUM(G180/F180)</f>
        <v>0.9959261744966443</v>
      </c>
    </row>
    <row r="181" spans="1:8" ht="12.75">
      <c r="A181" s="14">
        <v>3412</v>
      </c>
      <c r="B181" s="14">
        <v>5169</v>
      </c>
      <c r="C181" s="15" t="s">
        <v>125</v>
      </c>
      <c r="D181" s="16">
        <v>7000</v>
      </c>
      <c r="E181" s="17">
        <v>0</v>
      </c>
      <c r="F181" s="34">
        <f>SUM(D181:E181)</f>
        <v>7000</v>
      </c>
      <c r="G181" s="17">
        <v>6409</v>
      </c>
      <c r="H181" s="18">
        <f>SUM(G181/F181)</f>
        <v>0.9155714285714286</v>
      </c>
    </row>
    <row r="182" spans="1:8" ht="12.75">
      <c r="A182" s="11">
        <v>3412</v>
      </c>
      <c r="B182" s="11"/>
      <c r="C182" s="20" t="s">
        <v>51</v>
      </c>
      <c r="D182" s="21">
        <f>SUM(D176:D181)</f>
        <v>156000</v>
      </c>
      <c r="E182" s="35">
        <f>SUM(E176:E181)</f>
        <v>112000</v>
      </c>
      <c r="F182" s="35">
        <f>SUM(F176:F181)</f>
        <v>268000</v>
      </c>
      <c r="G182" s="21">
        <f>SUM(G176:G181)</f>
        <v>244455.09</v>
      </c>
      <c r="H182" s="22">
        <f>SUM(G182/F182)</f>
        <v>0.9121458582089552</v>
      </c>
    </row>
    <row r="183" spans="1:8" ht="12.75">
      <c r="A183" s="14">
        <v>3419</v>
      </c>
      <c r="B183" s="14">
        <v>5011</v>
      </c>
      <c r="C183" s="15" t="s">
        <v>126</v>
      </c>
      <c r="D183" s="16">
        <v>74000</v>
      </c>
      <c r="E183" s="17">
        <v>0</v>
      </c>
      <c r="F183" s="34">
        <f>SUM(D183:E183)</f>
        <v>74000</v>
      </c>
      <c r="G183" s="17">
        <v>65572</v>
      </c>
      <c r="H183" s="18">
        <f>SUM(G183/F183)</f>
        <v>0.8861081081081081</v>
      </c>
    </row>
    <row r="184" spans="1:8" ht="12.75">
      <c r="A184" s="14">
        <v>3419</v>
      </c>
      <c r="B184" s="14">
        <v>5021</v>
      </c>
      <c r="C184" s="15" t="s">
        <v>112</v>
      </c>
      <c r="D184" s="16">
        <v>42000</v>
      </c>
      <c r="E184" s="17">
        <v>0</v>
      </c>
      <c r="F184" s="34">
        <f>SUM(D184:E184)</f>
        <v>42000</v>
      </c>
      <c r="G184" s="17">
        <v>32879</v>
      </c>
      <c r="H184" s="18">
        <f>SUM(G184/F184)</f>
        <v>0.7828333333333334</v>
      </c>
    </row>
    <row r="185" spans="1:8" ht="10.5" customHeight="1">
      <c r="A185" s="14">
        <v>3419</v>
      </c>
      <c r="B185" s="14">
        <v>5031</v>
      </c>
      <c r="C185" s="15" t="s">
        <v>96</v>
      </c>
      <c r="D185" s="16">
        <v>45000</v>
      </c>
      <c r="E185" s="34">
        <v>0</v>
      </c>
      <c r="F185" s="34">
        <f>SUM(D185:E185)</f>
        <v>45000</v>
      </c>
      <c r="G185" s="17">
        <v>38261</v>
      </c>
      <c r="H185" s="18">
        <f>SUM(G185/F185)</f>
        <v>0.8502444444444445</v>
      </c>
    </row>
    <row r="186" spans="1:8" ht="12" customHeight="1">
      <c r="A186" s="14">
        <v>3419</v>
      </c>
      <c r="B186" s="14">
        <v>5032</v>
      </c>
      <c r="C186" s="15" t="s">
        <v>97</v>
      </c>
      <c r="D186" s="16">
        <v>19000</v>
      </c>
      <c r="E186" s="17">
        <v>0</v>
      </c>
      <c r="F186" s="34">
        <f>SUM(D186:E186)</f>
        <v>19000</v>
      </c>
      <c r="G186" s="17">
        <v>15202</v>
      </c>
      <c r="H186" s="18">
        <f>SUM(G186/F186)</f>
        <v>0.8001052631578948</v>
      </c>
    </row>
    <row r="187" spans="1:8" ht="12.75">
      <c r="A187" s="14">
        <v>3419</v>
      </c>
      <c r="B187" s="14">
        <v>5038</v>
      </c>
      <c r="C187" s="15" t="s">
        <v>127</v>
      </c>
      <c r="D187" s="16">
        <v>1000</v>
      </c>
      <c r="E187" s="17">
        <v>0</v>
      </c>
      <c r="F187" s="34">
        <f>SUM(D187:E187)</f>
        <v>1000</v>
      </c>
      <c r="G187" s="17">
        <v>543</v>
      </c>
      <c r="H187" s="18">
        <f>SUM(G187/F187)</f>
        <v>0.543</v>
      </c>
    </row>
    <row r="188" spans="1:8" ht="12.75">
      <c r="A188" s="14">
        <v>3419</v>
      </c>
      <c r="B188" s="14">
        <v>5137</v>
      </c>
      <c r="C188" s="15" t="s">
        <v>128</v>
      </c>
      <c r="D188" s="16">
        <v>30000</v>
      </c>
      <c r="E188" s="34">
        <v>0</v>
      </c>
      <c r="F188" s="34">
        <f>SUM(D188:E188)</f>
        <v>30000</v>
      </c>
      <c r="G188" s="17">
        <v>27960</v>
      </c>
      <c r="H188" s="18">
        <f>SUM(G188/F188)</f>
        <v>0.932</v>
      </c>
    </row>
    <row r="189" spans="1:8" ht="12.75">
      <c r="A189" s="14">
        <v>3419</v>
      </c>
      <c r="B189" s="14">
        <v>5139</v>
      </c>
      <c r="C189" s="15" t="s">
        <v>90</v>
      </c>
      <c r="D189" s="16">
        <v>13000</v>
      </c>
      <c r="E189" s="17">
        <v>4000</v>
      </c>
      <c r="F189" s="34">
        <f>SUM(D189:E189)</f>
        <v>17000</v>
      </c>
      <c r="G189" s="17">
        <v>13072</v>
      </c>
      <c r="H189" s="18">
        <f>SUM(G189/F189)</f>
        <v>0.7689411764705882</v>
      </c>
    </row>
    <row r="190" spans="1:8" ht="12.75">
      <c r="A190" s="14">
        <v>3419</v>
      </c>
      <c r="B190" s="14">
        <v>5151</v>
      </c>
      <c r="C190" s="15" t="s">
        <v>123</v>
      </c>
      <c r="D190" s="16">
        <v>3000</v>
      </c>
      <c r="E190" s="17">
        <v>0</v>
      </c>
      <c r="F190" s="34">
        <f>SUM(D190:E190)</f>
        <v>3000</v>
      </c>
      <c r="G190" s="17">
        <v>2019.5</v>
      </c>
      <c r="H190" s="18">
        <f>SUM(G190/F190)</f>
        <v>0.6731666666666667</v>
      </c>
    </row>
    <row r="191" spans="1:8" ht="12.75">
      <c r="A191" s="14">
        <v>3419</v>
      </c>
      <c r="B191" s="14">
        <v>5153</v>
      </c>
      <c r="C191" s="15" t="s">
        <v>124</v>
      </c>
      <c r="D191" s="16">
        <v>131000</v>
      </c>
      <c r="E191" s="34">
        <v>0</v>
      </c>
      <c r="F191" s="34">
        <f>SUM(D191:E191)</f>
        <v>131000</v>
      </c>
      <c r="G191" s="17">
        <v>118146.38</v>
      </c>
      <c r="H191" s="18">
        <f>SUM(G191/F191)</f>
        <v>0.9018807633587786</v>
      </c>
    </row>
    <row r="192" spans="1:8" ht="12.75">
      <c r="A192" s="14">
        <v>3419</v>
      </c>
      <c r="B192" s="14">
        <v>5154</v>
      </c>
      <c r="C192" s="15" t="s">
        <v>102</v>
      </c>
      <c r="D192" s="16">
        <v>40000</v>
      </c>
      <c r="E192" s="17">
        <v>0</v>
      </c>
      <c r="F192" s="34">
        <f>SUM(D192:E192)</f>
        <v>40000</v>
      </c>
      <c r="G192" s="17">
        <v>33954</v>
      </c>
      <c r="H192" s="18">
        <f>SUM(G192/F192)</f>
        <v>0.84885</v>
      </c>
    </row>
    <row r="193" spans="1:8" ht="12.75">
      <c r="A193" s="14">
        <v>3419</v>
      </c>
      <c r="B193" s="14">
        <v>5162</v>
      </c>
      <c r="C193" s="15" t="s">
        <v>129</v>
      </c>
      <c r="D193" s="16">
        <v>1000</v>
      </c>
      <c r="E193" s="17">
        <v>0</v>
      </c>
      <c r="F193" s="34">
        <f>SUM(D193:E193)</f>
        <v>1000</v>
      </c>
      <c r="G193" s="17">
        <v>0</v>
      </c>
      <c r="H193" s="18">
        <f>SUM(G193/F193)</f>
        <v>0</v>
      </c>
    </row>
    <row r="194" spans="1:8" ht="12.75">
      <c r="A194" s="14">
        <v>3419</v>
      </c>
      <c r="B194" s="14">
        <v>5163</v>
      </c>
      <c r="C194" s="15" t="s">
        <v>104</v>
      </c>
      <c r="D194" s="16">
        <v>3000</v>
      </c>
      <c r="E194" s="34">
        <v>0</v>
      </c>
      <c r="F194" s="34">
        <f>SUM(D194:E194)</f>
        <v>3000</v>
      </c>
      <c r="G194" s="17">
        <v>2813</v>
      </c>
      <c r="H194" s="18">
        <f>SUM(G194/F194)</f>
        <v>0.9376666666666666</v>
      </c>
    </row>
    <row r="195" spans="1:8" ht="12.75">
      <c r="A195" s="14">
        <v>3419</v>
      </c>
      <c r="B195" s="14">
        <v>5164</v>
      </c>
      <c r="C195" s="15" t="s">
        <v>91</v>
      </c>
      <c r="D195" s="16">
        <v>0</v>
      </c>
      <c r="E195" s="34">
        <v>0</v>
      </c>
      <c r="F195" s="34">
        <v>0</v>
      </c>
      <c r="G195" s="17">
        <v>1</v>
      </c>
      <c r="H195" s="18" t="s">
        <v>40</v>
      </c>
    </row>
    <row r="196" spans="1:8" ht="12.75">
      <c r="A196" s="14">
        <v>3419</v>
      </c>
      <c r="B196" s="14">
        <v>5167</v>
      </c>
      <c r="C196" s="15" t="s">
        <v>105</v>
      </c>
      <c r="D196" s="16">
        <v>1000</v>
      </c>
      <c r="E196" s="34">
        <v>0</v>
      </c>
      <c r="F196" s="34">
        <f>SUM(D196:E196)</f>
        <v>1000</v>
      </c>
      <c r="G196" s="17">
        <v>316.5</v>
      </c>
      <c r="H196" s="18">
        <f>SUM(G196/F196)</f>
        <v>0.3165</v>
      </c>
    </row>
    <row r="197" spans="1:8" ht="12.75">
      <c r="A197" s="14">
        <v>3419</v>
      </c>
      <c r="B197" s="14">
        <v>5169</v>
      </c>
      <c r="C197" s="15" t="s">
        <v>130</v>
      </c>
      <c r="D197" s="16">
        <v>10000</v>
      </c>
      <c r="E197" s="17">
        <v>2000</v>
      </c>
      <c r="F197" s="34">
        <f>SUM(D197:E197)</f>
        <v>12000</v>
      </c>
      <c r="G197" s="17">
        <v>10901</v>
      </c>
      <c r="H197" s="18">
        <f>SUM(G197/F197)</f>
        <v>0.9084166666666667</v>
      </c>
    </row>
    <row r="198" spans="1:256" s="13" customFormat="1" ht="27.75" customHeight="1">
      <c r="A198" s="11" t="s">
        <v>7</v>
      </c>
      <c r="B198" s="11" t="s">
        <v>8</v>
      </c>
      <c r="C198" s="11" t="s">
        <v>9</v>
      </c>
      <c r="D198" s="31" t="s">
        <v>10</v>
      </c>
      <c r="E198" s="11" t="s">
        <v>11</v>
      </c>
      <c r="F198" s="11" t="s">
        <v>12</v>
      </c>
      <c r="G198" s="11" t="s">
        <v>13</v>
      </c>
      <c r="H198" s="11" t="s">
        <v>78</v>
      </c>
      <c r="I198" s="12"/>
      <c r="IO198" s="4"/>
      <c r="IP198" s="4"/>
      <c r="IQ198" s="4"/>
      <c r="IR198" s="4"/>
      <c r="IS198" s="4"/>
      <c r="IT198" s="4"/>
      <c r="IU198" s="4"/>
      <c r="IV198" s="4"/>
    </row>
    <row r="199" spans="1:8" ht="12.75">
      <c r="A199" s="14">
        <v>3419</v>
      </c>
      <c r="B199" s="14">
        <v>5171</v>
      </c>
      <c r="C199" s="15" t="s">
        <v>82</v>
      </c>
      <c r="D199" s="16">
        <v>12000</v>
      </c>
      <c r="E199" s="17">
        <v>1000</v>
      </c>
      <c r="F199" s="34">
        <f>SUM(D199:E199)</f>
        <v>13000</v>
      </c>
      <c r="G199" s="17">
        <v>11863</v>
      </c>
      <c r="H199" s="18">
        <f>SUM(G199/F199)</f>
        <v>0.9125384615384615</v>
      </c>
    </row>
    <row r="200" spans="1:8" ht="12.75">
      <c r="A200" s="11">
        <v>3419</v>
      </c>
      <c r="B200" s="11"/>
      <c r="C200" s="20" t="s">
        <v>53</v>
      </c>
      <c r="D200" s="24">
        <f>SUM(D183:D199)</f>
        <v>425000</v>
      </c>
      <c r="E200" s="35">
        <f>SUM(E183:E199)</f>
        <v>7000</v>
      </c>
      <c r="F200" s="35">
        <f>SUM(F183:F199)</f>
        <v>432000</v>
      </c>
      <c r="G200" s="21">
        <f>SUM(G183:G199)</f>
        <v>373503.38</v>
      </c>
      <c r="H200" s="22">
        <f>SUM(G200/F200)</f>
        <v>0.8645911574074074</v>
      </c>
    </row>
    <row r="201" spans="1:8" ht="12.75">
      <c r="A201" s="14">
        <v>3511</v>
      </c>
      <c r="B201" s="14">
        <v>5139</v>
      </c>
      <c r="C201" s="15" t="s">
        <v>90</v>
      </c>
      <c r="D201" s="16">
        <v>1000</v>
      </c>
      <c r="E201" s="34">
        <v>0</v>
      </c>
      <c r="F201" s="34">
        <f>SUM(D201:E201)</f>
        <v>1000</v>
      </c>
      <c r="G201" s="17">
        <v>367.5</v>
      </c>
      <c r="H201" s="18">
        <f>SUM(G201/F201)</f>
        <v>0.3675</v>
      </c>
    </row>
    <row r="202" spans="1:8" ht="12.75">
      <c r="A202" s="14">
        <v>3511</v>
      </c>
      <c r="B202" s="14">
        <v>5162</v>
      </c>
      <c r="C202" s="15" t="s">
        <v>80</v>
      </c>
      <c r="D202" s="16">
        <v>0</v>
      </c>
      <c r="E202" s="34">
        <v>0</v>
      </c>
      <c r="F202" s="34">
        <v>0</v>
      </c>
      <c r="G202" s="17">
        <v>844.21</v>
      </c>
      <c r="H202" s="18" t="s">
        <v>40</v>
      </c>
    </row>
    <row r="203" spans="1:8" ht="12.75">
      <c r="A203" s="14">
        <v>3511</v>
      </c>
      <c r="B203" s="14">
        <v>5169</v>
      </c>
      <c r="C203" s="15" t="s">
        <v>81</v>
      </c>
      <c r="D203" s="16">
        <v>0</v>
      </c>
      <c r="E203" s="34">
        <v>3000</v>
      </c>
      <c r="F203" s="34">
        <f>SUM(D203:E203)</f>
        <v>3000</v>
      </c>
      <c r="G203" s="17">
        <v>2100</v>
      </c>
      <c r="H203" s="18">
        <f>SUM(G203/F203)</f>
        <v>0.7</v>
      </c>
    </row>
    <row r="204" spans="1:8" ht="12.75">
      <c r="A204" s="11">
        <v>3511</v>
      </c>
      <c r="B204" s="11"/>
      <c r="C204" s="20" t="s">
        <v>55</v>
      </c>
      <c r="D204" s="24">
        <f>SUM(D201:D203)</f>
        <v>1000</v>
      </c>
      <c r="E204" s="35">
        <f>SUM(E201:E203)</f>
        <v>3000</v>
      </c>
      <c r="F204" s="35">
        <f>SUM(F201:F203)</f>
        <v>4000</v>
      </c>
      <c r="G204" s="21">
        <f>SUM(G201:G203)</f>
        <v>3311.71</v>
      </c>
      <c r="H204" s="22">
        <f>SUM(H201:H202)</f>
        <v>0.3675</v>
      </c>
    </row>
    <row r="205" spans="1:8" ht="12.75">
      <c r="A205" s="14">
        <v>3611</v>
      </c>
      <c r="B205" s="14">
        <v>6460</v>
      </c>
      <c r="C205" s="15" t="s">
        <v>131</v>
      </c>
      <c r="D205" s="16">
        <v>903000</v>
      </c>
      <c r="E205" s="17">
        <v>0</v>
      </c>
      <c r="F205" s="34">
        <f>SUM(D205:E205)</f>
        <v>903000</v>
      </c>
      <c r="G205" s="17">
        <v>0</v>
      </c>
      <c r="H205" s="18">
        <f>SUM(G205/F205)</f>
        <v>0</v>
      </c>
    </row>
    <row r="206" spans="1:8" ht="13.5" customHeight="1">
      <c r="A206" s="11">
        <v>3611</v>
      </c>
      <c r="B206" s="11"/>
      <c r="C206" s="20" t="s">
        <v>57</v>
      </c>
      <c r="D206" s="24">
        <f>SUM(D205)</f>
        <v>903000</v>
      </c>
      <c r="E206" s="21">
        <v>0</v>
      </c>
      <c r="F206" s="35">
        <f>SUM(D206:E206)</f>
        <v>903000</v>
      </c>
      <c r="G206" s="21">
        <f>SUM(G205)</f>
        <v>0</v>
      </c>
      <c r="H206" s="22">
        <f>SUM(G206/F206)</f>
        <v>0</v>
      </c>
    </row>
    <row r="207" spans="1:8" ht="12.75">
      <c r="A207" s="14">
        <v>3612</v>
      </c>
      <c r="B207" s="14">
        <v>5139</v>
      </c>
      <c r="C207" s="15" t="s">
        <v>90</v>
      </c>
      <c r="D207" s="16">
        <v>6000</v>
      </c>
      <c r="E207" s="34">
        <v>0</v>
      </c>
      <c r="F207" s="34">
        <f>SUM(D207:E207)</f>
        <v>6000</v>
      </c>
      <c r="G207" s="17">
        <v>5967.5</v>
      </c>
      <c r="H207" s="18">
        <f>SUM(G207/F207)</f>
        <v>0.9945833333333334</v>
      </c>
    </row>
    <row r="208" spans="1:8" ht="12.75">
      <c r="A208" s="14">
        <v>3612</v>
      </c>
      <c r="B208" s="14">
        <v>5153</v>
      </c>
      <c r="C208" s="15" t="s">
        <v>124</v>
      </c>
      <c r="D208" s="16">
        <v>13000</v>
      </c>
      <c r="E208" s="17">
        <v>0</v>
      </c>
      <c r="F208" s="34">
        <f>SUM(D208:E208)</f>
        <v>13000</v>
      </c>
      <c r="G208" s="17">
        <v>10355.75</v>
      </c>
      <c r="H208" s="18">
        <f>SUM(G208/F208)</f>
        <v>0.7965961538461539</v>
      </c>
    </row>
    <row r="209" spans="1:9" s="1" customFormat="1" ht="11.25">
      <c r="A209" s="14">
        <v>3612</v>
      </c>
      <c r="B209" s="14">
        <v>5154</v>
      </c>
      <c r="C209" s="15" t="s">
        <v>102</v>
      </c>
      <c r="D209" s="16">
        <v>10000</v>
      </c>
      <c r="E209" s="17">
        <v>0</v>
      </c>
      <c r="F209" s="34">
        <f>SUM(D209:E209)</f>
        <v>10000</v>
      </c>
      <c r="G209" s="17">
        <v>-269.32</v>
      </c>
      <c r="H209" s="18">
        <f>SUM(G209/F209)</f>
        <v>-0.026931999999999998</v>
      </c>
      <c r="I209" s="3"/>
    </row>
    <row r="210" spans="1:8" ht="12.75">
      <c r="A210" s="14">
        <v>3612</v>
      </c>
      <c r="B210" s="14">
        <v>5171</v>
      </c>
      <c r="C210" s="15" t="s">
        <v>82</v>
      </c>
      <c r="D210" s="16">
        <v>1000</v>
      </c>
      <c r="E210" s="34">
        <v>1000</v>
      </c>
      <c r="F210" s="34">
        <f>SUM(D210:E210)</f>
        <v>2000</v>
      </c>
      <c r="G210" s="17">
        <v>729</v>
      </c>
      <c r="H210" s="18">
        <f>SUM(G210/F210)</f>
        <v>0.3645</v>
      </c>
    </row>
    <row r="211" spans="1:8" ht="12.75">
      <c r="A211" s="11">
        <v>3612</v>
      </c>
      <c r="B211" s="11"/>
      <c r="C211" s="20" t="s">
        <v>58</v>
      </c>
      <c r="D211" s="21">
        <f>SUM(D207:D210)</f>
        <v>30000</v>
      </c>
      <c r="E211" s="21">
        <f>SUM(E207:E210)</f>
        <v>1000</v>
      </c>
      <c r="F211" s="35">
        <f>SUM(F207:F210)</f>
        <v>31000</v>
      </c>
      <c r="G211" s="21">
        <f>SUM(G207:G210)</f>
        <v>16782.93</v>
      </c>
      <c r="H211" s="22">
        <f>SUM(G211/F211)</f>
        <v>0.5413848387096775</v>
      </c>
    </row>
    <row r="212" spans="1:8" ht="12.75">
      <c r="A212" s="14">
        <v>3613</v>
      </c>
      <c r="B212" s="14">
        <v>6121</v>
      </c>
      <c r="C212" s="15" t="s">
        <v>88</v>
      </c>
      <c r="D212" s="17">
        <v>3000</v>
      </c>
      <c r="E212" s="17">
        <v>0</v>
      </c>
      <c r="F212" s="34">
        <f>SUM(D212:E212)</f>
        <v>3000</v>
      </c>
      <c r="G212" s="17">
        <v>2200</v>
      </c>
      <c r="H212" s="18">
        <f>SUM(G212/F212)</f>
        <v>0.7333333333333333</v>
      </c>
    </row>
    <row r="213" spans="1:8" ht="12.75">
      <c r="A213" s="11">
        <v>3613</v>
      </c>
      <c r="B213" s="11"/>
      <c r="C213" s="20" t="s">
        <v>59</v>
      </c>
      <c r="D213" s="21">
        <f>SUM(D212)</f>
        <v>3000</v>
      </c>
      <c r="E213" s="35">
        <v>0</v>
      </c>
      <c r="F213" s="35">
        <f>SUM(D213:E213)</f>
        <v>3000</v>
      </c>
      <c r="G213" s="21">
        <f>SUM(G212)</f>
        <v>2200</v>
      </c>
      <c r="H213" s="22">
        <f>SUM(G213/F213)</f>
        <v>0.7333333333333333</v>
      </c>
    </row>
    <row r="214" spans="1:8" ht="12.75">
      <c r="A214" s="14">
        <v>3631</v>
      </c>
      <c r="B214" s="14">
        <v>5021</v>
      </c>
      <c r="C214" s="15" t="s">
        <v>112</v>
      </c>
      <c r="D214" s="16">
        <v>22000</v>
      </c>
      <c r="E214" s="17">
        <v>0</v>
      </c>
      <c r="F214" s="34">
        <f>SUM(D214:E214)</f>
        <v>22000</v>
      </c>
      <c r="G214" s="17">
        <v>15307</v>
      </c>
      <c r="H214" s="18">
        <f>SUM(G214/F214)</f>
        <v>0.6957727272727273</v>
      </c>
    </row>
    <row r="215" spans="1:8" ht="21.75" customHeight="1">
      <c r="A215" s="14">
        <v>3631</v>
      </c>
      <c r="B215" s="14">
        <v>5031</v>
      </c>
      <c r="C215" s="15" t="s">
        <v>132</v>
      </c>
      <c r="D215" s="16">
        <v>9000</v>
      </c>
      <c r="E215" s="17">
        <v>0</v>
      </c>
      <c r="F215" s="34">
        <f>SUM(D215:E215)</f>
        <v>9000</v>
      </c>
      <c r="G215" s="17">
        <v>5950</v>
      </c>
      <c r="H215" s="18">
        <f>SUM(G215/F215)</f>
        <v>0.6611111111111111</v>
      </c>
    </row>
    <row r="216" spans="1:8" ht="12.75">
      <c r="A216" s="14">
        <v>3631</v>
      </c>
      <c r="B216" s="14">
        <v>5032</v>
      </c>
      <c r="C216" s="15" t="s">
        <v>133</v>
      </c>
      <c r="D216" s="16">
        <v>4000</v>
      </c>
      <c r="E216" s="34">
        <v>0</v>
      </c>
      <c r="F216" s="34">
        <f>SUM(D216:E216)</f>
        <v>4000</v>
      </c>
      <c r="G216" s="17">
        <v>2368</v>
      </c>
      <c r="H216" s="18">
        <f>SUM(G216/F216)</f>
        <v>0.592</v>
      </c>
    </row>
    <row r="217" spans="1:8" ht="12.75">
      <c r="A217" s="14">
        <v>3631</v>
      </c>
      <c r="B217" s="14">
        <v>5038</v>
      </c>
      <c r="C217" s="15" t="s">
        <v>127</v>
      </c>
      <c r="D217" s="16">
        <v>1000</v>
      </c>
      <c r="E217" s="17">
        <v>0</v>
      </c>
      <c r="F217" s="34">
        <f>SUM(D217:E217)</f>
        <v>1000</v>
      </c>
      <c r="G217" s="17">
        <v>80</v>
      </c>
      <c r="H217" s="18">
        <f>SUM(G217/F217)</f>
        <v>0.08</v>
      </c>
    </row>
    <row r="218" spans="1:11" ht="11.25" customHeight="1">
      <c r="A218" s="14">
        <v>3631</v>
      </c>
      <c r="B218" s="14">
        <v>5137</v>
      </c>
      <c r="C218" s="15" t="s">
        <v>79</v>
      </c>
      <c r="D218" s="16">
        <v>21000</v>
      </c>
      <c r="E218" s="17">
        <v>0</v>
      </c>
      <c r="F218" s="34">
        <f>SUM(D218:E218)</f>
        <v>21000</v>
      </c>
      <c r="G218" s="17">
        <v>20071</v>
      </c>
      <c r="H218" s="18">
        <f>SUM(G218/F218)</f>
        <v>0.9557619047619048</v>
      </c>
      <c r="I218" s="19"/>
      <c r="J218" s="19"/>
      <c r="K218" s="19"/>
    </row>
    <row r="219" spans="1:8" ht="12.75">
      <c r="A219" s="14">
        <v>3631</v>
      </c>
      <c r="B219" s="14">
        <v>5139</v>
      </c>
      <c r="C219" s="15" t="s">
        <v>134</v>
      </c>
      <c r="D219" s="16">
        <v>36000</v>
      </c>
      <c r="E219" s="17">
        <v>0</v>
      </c>
      <c r="F219" s="34">
        <f>SUM(D219:E219)</f>
        <v>36000</v>
      </c>
      <c r="G219" s="17">
        <v>0</v>
      </c>
      <c r="H219" s="18">
        <f>SUM(G219/F219)</f>
        <v>0</v>
      </c>
    </row>
    <row r="220" spans="1:8" ht="12.75">
      <c r="A220" s="14">
        <v>3631</v>
      </c>
      <c r="B220" s="14">
        <v>5154</v>
      </c>
      <c r="C220" s="15" t="s">
        <v>102</v>
      </c>
      <c r="D220" s="16">
        <v>255000</v>
      </c>
      <c r="E220" s="34">
        <v>0</v>
      </c>
      <c r="F220" s="34">
        <f>SUM(D220:E220)</f>
        <v>255000</v>
      </c>
      <c r="G220" s="17">
        <v>207705</v>
      </c>
      <c r="H220" s="18">
        <f>SUM(G220/F220)</f>
        <v>0.8145294117647058</v>
      </c>
    </row>
    <row r="221" spans="1:8" ht="12.75">
      <c r="A221" s="14">
        <v>3631</v>
      </c>
      <c r="B221" s="14">
        <v>5164</v>
      </c>
      <c r="C221" s="15" t="s">
        <v>91</v>
      </c>
      <c r="D221" s="16">
        <v>12000</v>
      </c>
      <c r="E221" s="17">
        <v>0</v>
      </c>
      <c r="F221" s="34">
        <f>SUM(D221:E221)</f>
        <v>12000</v>
      </c>
      <c r="G221" s="17">
        <v>11900</v>
      </c>
      <c r="H221" s="18">
        <f>SUM(G221/F221)</f>
        <v>0.9916666666666667</v>
      </c>
    </row>
    <row r="222" spans="1:8" ht="12.75">
      <c r="A222" s="14">
        <v>3631</v>
      </c>
      <c r="B222" s="14">
        <v>5169</v>
      </c>
      <c r="C222" s="15" t="s">
        <v>130</v>
      </c>
      <c r="D222" s="16">
        <v>70000</v>
      </c>
      <c r="E222" s="34">
        <v>0</v>
      </c>
      <c r="F222" s="34">
        <f>SUM(D222:E222)</f>
        <v>70000</v>
      </c>
      <c r="G222" s="17">
        <v>37023</v>
      </c>
      <c r="H222" s="18">
        <f>SUM(G222/F222)</f>
        <v>0.5289</v>
      </c>
    </row>
    <row r="223" spans="1:8" ht="12.75">
      <c r="A223" s="14">
        <v>3631</v>
      </c>
      <c r="B223" s="14">
        <v>5171</v>
      </c>
      <c r="C223" s="15" t="s">
        <v>82</v>
      </c>
      <c r="D223" s="16">
        <v>100000</v>
      </c>
      <c r="E223" s="17">
        <v>0</v>
      </c>
      <c r="F223" s="34">
        <f>SUM(D223:E223)</f>
        <v>100000</v>
      </c>
      <c r="G223" s="17">
        <v>12245</v>
      </c>
      <c r="H223" s="18">
        <f>SUM(G223/F223)</f>
        <v>0.12245</v>
      </c>
    </row>
    <row r="224" spans="1:8" ht="12.75">
      <c r="A224" s="11">
        <v>3631</v>
      </c>
      <c r="B224" s="11"/>
      <c r="C224" s="20" t="s">
        <v>135</v>
      </c>
      <c r="D224" s="21">
        <f>SUM(D214:D223)</f>
        <v>530000</v>
      </c>
      <c r="E224" s="21">
        <f>SUM(E214:E223)</f>
        <v>0</v>
      </c>
      <c r="F224" s="35">
        <f>SUM(F214:F223)</f>
        <v>530000</v>
      </c>
      <c r="G224" s="21">
        <f>SUM(G214:G223)</f>
        <v>312649</v>
      </c>
      <c r="H224" s="22">
        <f>SUM(G224/F224)</f>
        <v>0.5899037735849056</v>
      </c>
    </row>
    <row r="225" spans="1:8" ht="12.75">
      <c r="A225" s="14">
        <v>3639</v>
      </c>
      <c r="B225" s="14">
        <v>5131</v>
      </c>
      <c r="C225" s="15" t="s">
        <v>118</v>
      </c>
      <c r="D225" s="17">
        <v>5000</v>
      </c>
      <c r="E225" s="17">
        <v>0</v>
      </c>
      <c r="F225" s="34">
        <f>SUM(D225:E225)</f>
        <v>5000</v>
      </c>
      <c r="G225" s="17">
        <v>4704.1</v>
      </c>
      <c r="H225" s="18">
        <f>SUM(G225/F225)</f>
        <v>0.9408200000000001</v>
      </c>
    </row>
    <row r="226" spans="1:8" ht="12.75">
      <c r="A226" s="14">
        <v>3639</v>
      </c>
      <c r="B226" s="14">
        <v>5132</v>
      </c>
      <c r="C226" s="15" t="s">
        <v>99</v>
      </c>
      <c r="D226" s="16">
        <v>5000</v>
      </c>
      <c r="E226" s="34">
        <v>0</v>
      </c>
      <c r="F226" s="34">
        <f>SUM(D226:E226)</f>
        <v>5000</v>
      </c>
      <c r="G226" s="17">
        <v>4796.9</v>
      </c>
      <c r="H226" s="18">
        <f>SUM(G226/F226)</f>
        <v>0.9593799999999999</v>
      </c>
    </row>
    <row r="227" spans="1:8" ht="12.75">
      <c r="A227" s="14">
        <v>3639</v>
      </c>
      <c r="B227" s="14">
        <v>5134</v>
      </c>
      <c r="C227" s="15" t="s">
        <v>100</v>
      </c>
      <c r="D227" s="16">
        <v>10000</v>
      </c>
      <c r="E227" s="17">
        <v>0</v>
      </c>
      <c r="F227" s="34">
        <f>SUM(D227:E227)</f>
        <v>10000</v>
      </c>
      <c r="G227" s="17">
        <v>4553.6</v>
      </c>
      <c r="H227" s="18">
        <f>SUM(G227/F227)</f>
        <v>0.45536000000000004</v>
      </c>
    </row>
    <row r="228" spans="1:8" ht="12.75">
      <c r="A228" s="14">
        <v>3639</v>
      </c>
      <c r="B228" s="14">
        <v>5137</v>
      </c>
      <c r="C228" s="15" t="s">
        <v>79</v>
      </c>
      <c r="D228" s="16">
        <v>125000</v>
      </c>
      <c r="E228" s="17">
        <v>1000</v>
      </c>
      <c r="F228" s="34">
        <f>SUM(D228:E228)</f>
        <v>126000</v>
      </c>
      <c r="G228" s="17">
        <v>124658.3</v>
      </c>
      <c r="H228" s="18">
        <f>SUM(G228/F228)</f>
        <v>0.9893515873015873</v>
      </c>
    </row>
    <row r="229" spans="1:8" ht="12.75">
      <c r="A229" s="14">
        <v>3639</v>
      </c>
      <c r="B229" s="14">
        <v>5139</v>
      </c>
      <c r="C229" s="15" t="s">
        <v>90</v>
      </c>
      <c r="D229" s="16">
        <v>70000</v>
      </c>
      <c r="E229" s="34">
        <v>40000</v>
      </c>
      <c r="F229" s="34">
        <f>SUM(D229:E229)</f>
        <v>110000</v>
      </c>
      <c r="G229" s="17">
        <v>90800.8</v>
      </c>
      <c r="H229" s="18">
        <f>SUM(G229/F229)</f>
        <v>0.8254618181818182</v>
      </c>
    </row>
    <row r="230" spans="1:8" ht="12.75">
      <c r="A230" s="14">
        <v>3639</v>
      </c>
      <c r="B230" s="14">
        <v>5151</v>
      </c>
      <c r="C230" s="15" t="s">
        <v>101</v>
      </c>
      <c r="D230" s="16">
        <v>1000</v>
      </c>
      <c r="E230" s="17">
        <v>1000</v>
      </c>
      <c r="F230" s="34">
        <f>SUM(D230:E230)</f>
        <v>2000</v>
      </c>
      <c r="G230" s="17">
        <v>1069</v>
      </c>
      <c r="H230" s="18">
        <f>SUM(G230/F230)</f>
        <v>0.5345</v>
      </c>
    </row>
    <row r="231" spans="1:8" ht="12.75">
      <c r="A231" s="14">
        <v>3639</v>
      </c>
      <c r="B231" s="14">
        <v>5153</v>
      </c>
      <c r="C231" s="15" t="s">
        <v>124</v>
      </c>
      <c r="D231" s="16">
        <v>110000</v>
      </c>
      <c r="E231" s="17">
        <v>0</v>
      </c>
      <c r="F231" s="34">
        <f>SUM(D231:E231)</f>
        <v>110000</v>
      </c>
      <c r="G231" s="17">
        <v>92355.66</v>
      </c>
      <c r="H231" s="18">
        <f>SUM(G231/F231)</f>
        <v>0.8395969090909091</v>
      </c>
    </row>
    <row r="232" spans="1:8" ht="12.75">
      <c r="A232" s="14">
        <v>3639</v>
      </c>
      <c r="B232" s="14">
        <v>5154</v>
      </c>
      <c r="C232" s="15" t="s">
        <v>102</v>
      </c>
      <c r="D232" s="16">
        <v>38000</v>
      </c>
      <c r="E232" s="34">
        <v>0</v>
      </c>
      <c r="F232" s="34">
        <f>SUM(D232:E232)</f>
        <v>38000</v>
      </c>
      <c r="G232" s="17">
        <v>25056</v>
      </c>
      <c r="H232" s="18">
        <f>SUM(G232/F232)</f>
        <v>0.6593684210526316</v>
      </c>
    </row>
    <row r="233" spans="1:8" ht="12.75">
      <c r="A233" s="14">
        <v>3639</v>
      </c>
      <c r="B233" s="14">
        <v>5156</v>
      </c>
      <c r="C233" s="15" t="s">
        <v>103</v>
      </c>
      <c r="D233" s="16">
        <v>56000</v>
      </c>
      <c r="E233" s="17">
        <v>8000</v>
      </c>
      <c r="F233" s="34">
        <f>SUM(D233:E233)</f>
        <v>64000</v>
      </c>
      <c r="G233" s="17">
        <v>59922.5</v>
      </c>
      <c r="H233" s="18">
        <f>SUM(G233/F233)</f>
        <v>0.9362890625</v>
      </c>
    </row>
    <row r="234" spans="1:8" ht="12.75">
      <c r="A234" s="14">
        <v>3639</v>
      </c>
      <c r="B234" s="14">
        <v>5162</v>
      </c>
      <c r="C234" s="15" t="s">
        <v>80</v>
      </c>
      <c r="D234" s="16">
        <v>6000</v>
      </c>
      <c r="E234" s="34">
        <v>0</v>
      </c>
      <c r="F234" s="34">
        <f>SUM(D234:E234)</f>
        <v>6000</v>
      </c>
      <c r="G234" s="17">
        <v>4753.55</v>
      </c>
      <c r="H234" s="18">
        <f>SUM(G234/F234)</f>
        <v>0.7922583333333334</v>
      </c>
    </row>
    <row r="235" spans="1:8" ht="12.75">
      <c r="A235" s="14">
        <v>3639</v>
      </c>
      <c r="B235" s="14">
        <v>5163</v>
      </c>
      <c r="C235" s="15" t="s">
        <v>104</v>
      </c>
      <c r="D235" s="16">
        <v>16000</v>
      </c>
      <c r="E235" s="17">
        <v>10000</v>
      </c>
      <c r="F235" s="34">
        <f>SUM(D235:E235)</f>
        <v>26000</v>
      </c>
      <c r="G235" s="17">
        <v>25435</v>
      </c>
      <c r="H235" s="18">
        <f>SUM(G235/F235)</f>
        <v>0.9782692307692308</v>
      </c>
    </row>
    <row r="236" spans="1:8" ht="12.75">
      <c r="A236" s="14">
        <v>3639</v>
      </c>
      <c r="B236" s="14">
        <v>5167</v>
      </c>
      <c r="C236" s="15" t="s">
        <v>105</v>
      </c>
      <c r="D236" s="16">
        <v>1000</v>
      </c>
      <c r="E236" s="17">
        <v>0</v>
      </c>
      <c r="F236" s="34">
        <f>SUM(D236:E236)</f>
        <v>1000</v>
      </c>
      <c r="G236" s="17">
        <v>953.5</v>
      </c>
      <c r="H236" s="18">
        <f>SUM(G236/F236)</f>
        <v>0.9535</v>
      </c>
    </row>
    <row r="237" spans="1:8" ht="12.75">
      <c r="A237" s="14">
        <v>3639</v>
      </c>
      <c r="B237" s="14">
        <v>5169</v>
      </c>
      <c r="C237" s="15" t="s">
        <v>81</v>
      </c>
      <c r="D237" s="16">
        <v>237000</v>
      </c>
      <c r="E237" s="34">
        <v>0</v>
      </c>
      <c r="F237" s="34">
        <f>SUM(D237:E237)</f>
        <v>237000</v>
      </c>
      <c r="G237" s="17">
        <v>235735</v>
      </c>
      <c r="H237" s="18">
        <f>SUM(G237/F237)</f>
        <v>0.994662447257384</v>
      </c>
    </row>
    <row r="238" spans="1:256" s="13" customFormat="1" ht="27.75" customHeight="1">
      <c r="A238" s="11" t="s">
        <v>7</v>
      </c>
      <c r="B238" s="11" t="s">
        <v>8</v>
      </c>
      <c r="C238" s="11" t="s">
        <v>9</v>
      </c>
      <c r="D238" s="31" t="s">
        <v>10</v>
      </c>
      <c r="E238" s="11" t="s">
        <v>11</v>
      </c>
      <c r="F238" s="11" t="s">
        <v>12</v>
      </c>
      <c r="G238" s="11" t="s">
        <v>13</v>
      </c>
      <c r="H238" s="11" t="s">
        <v>78</v>
      </c>
      <c r="I238" s="12"/>
      <c r="IO238" s="4"/>
      <c r="IP238" s="4"/>
      <c r="IQ238" s="4"/>
      <c r="IR238" s="4"/>
      <c r="IS238" s="4"/>
      <c r="IT238" s="4"/>
      <c r="IU238" s="4"/>
      <c r="IV238" s="4"/>
    </row>
    <row r="239" spans="1:8" ht="12.75">
      <c r="A239" s="14">
        <v>3639</v>
      </c>
      <c r="B239" s="14">
        <v>5171</v>
      </c>
      <c r="C239" s="15" t="s">
        <v>82</v>
      </c>
      <c r="D239" s="16">
        <v>70000</v>
      </c>
      <c r="E239" s="17">
        <v>0</v>
      </c>
      <c r="F239" s="34">
        <f>SUM(D239:E239)</f>
        <v>70000</v>
      </c>
      <c r="G239" s="17">
        <v>37751.6</v>
      </c>
      <c r="H239" s="18">
        <f>SUM(G239/F239)</f>
        <v>0.5393085714285714</v>
      </c>
    </row>
    <row r="240" spans="1:8" ht="12.75">
      <c r="A240" s="14">
        <v>3639</v>
      </c>
      <c r="B240" s="14">
        <v>5362</v>
      </c>
      <c r="C240" s="15" t="s">
        <v>107</v>
      </c>
      <c r="D240" s="16">
        <v>105000</v>
      </c>
      <c r="E240" s="17">
        <v>1000</v>
      </c>
      <c r="F240" s="34">
        <f>SUM(D240:E240)</f>
        <v>106000</v>
      </c>
      <c r="G240" s="17">
        <v>105250</v>
      </c>
      <c r="H240" s="18">
        <f>SUM(G240/F240)</f>
        <v>0.9929245283018868</v>
      </c>
    </row>
    <row r="241" spans="1:8" ht="13.5" customHeight="1">
      <c r="A241" s="11">
        <v>3639</v>
      </c>
      <c r="B241" s="11"/>
      <c r="C241" s="20" t="s">
        <v>136</v>
      </c>
      <c r="D241" s="24">
        <f>SUM(D225+D226+D227+D228+D229+D230+D231+D232+D233+D234+D235+D236+D237+D239+D240)</f>
        <v>855000</v>
      </c>
      <c r="E241" s="35">
        <f>SUM(E225+E227+E226+E228+E229+E230+E231+E232+E233+E234+E235+E236+E237+E239+E240)</f>
        <v>61000</v>
      </c>
      <c r="F241" s="35">
        <f>SUM(F225+F226+F227+F228+F229+F230+F231+F232+F233+F234+F235+F236+F237+F239+F240)</f>
        <v>916000</v>
      </c>
      <c r="G241" s="21">
        <f>SUM(G225:G240)</f>
        <v>817795.51</v>
      </c>
      <c r="H241" s="22">
        <f>SUM(G241/F241)</f>
        <v>0.8927898580786027</v>
      </c>
    </row>
    <row r="242" spans="1:8" ht="12.75">
      <c r="A242" s="14">
        <v>3721</v>
      </c>
      <c r="B242" s="14">
        <v>5169</v>
      </c>
      <c r="C242" s="15" t="s">
        <v>81</v>
      </c>
      <c r="D242" s="16">
        <v>85000</v>
      </c>
      <c r="E242" s="17">
        <v>0</v>
      </c>
      <c r="F242" s="34">
        <f>SUM(D242:E242)</f>
        <v>85000</v>
      </c>
      <c r="G242" s="17">
        <v>13853.4</v>
      </c>
      <c r="H242" s="18">
        <f>SUM(G242/F242)</f>
        <v>0.16298117647058824</v>
      </c>
    </row>
    <row r="243" spans="1:8" ht="12.75">
      <c r="A243" s="11">
        <v>3721</v>
      </c>
      <c r="B243" s="11"/>
      <c r="C243" s="20" t="s">
        <v>137</v>
      </c>
      <c r="D243" s="24">
        <f>SUM(D242:D242)</f>
        <v>85000</v>
      </c>
      <c r="E243" s="21">
        <v>0</v>
      </c>
      <c r="F243" s="35">
        <f>SUM(D243:E243)</f>
        <v>85000</v>
      </c>
      <c r="G243" s="21">
        <f>SUM(G242)</f>
        <v>13853.4</v>
      </c>
      <c r="H243" s="22">
        <f>SUM(G243/F243)</f>
        <v>0.16298117647058824</v>
      </c>
    </row>
    <row r="244" spans="1:8" ht="12.75">
      <c r="A244" s="14">
        <v>3722</v>
      </c>
      <c r="B244" s="14">
        <v>5011</v>
      </c>
      <c r="C244" s="15" t="s">
        <v>95</v>
      </c>
      <c r="D244" s="16">
        <v>0</v>
      </c>
      <c r="E244" s="17">
        <v>17000</v>
      </c>
      <c r="F244" s="34">
        <f>SUM(D244:E244)</f>
        <v>17000</v>
      </c>
      <c r="G244" s="17">
        <v>0</v>
      </c>
      <c r="H244" s="18">
        <f>SUM(G244/F244)</f>
        <v>0</v>
      </c>
    </row>
    <row r="245" spans="1:8" ht="12.75">
      <c r="A245" s="14">
        <v>3722</v>
      </c>
      <c r="B245" s="14">
        <v>5031</v>
      </c>
      <c r="C245" s="15" t="s">
        <v>96</v>
      </c>
      <c r="D245" s="16">
        <v>0</v>
      </c>
      <c r="E245" s="17">
        <v>7000</v>
      </c>
      <c r="F245" s="34">
        <f>SUM(D245:E245)</f>
        <v>7000</v>
      </c>
      <c r="G245" s="17">
        <v>0</v>
      </c>
      <c r="H245" s="18">
        <f>SUM(G245/F245)</f>
        <v>0</v>
      </c>
    </row>
    <row r="246" spans="1:8" ht="12.75">
      <c r="A246" s="14">
        <v>3722</v>
      </c>
      <c r="B246" s="14">
        <v>5032</v>
      </c>
      <c r="C246" s="15" t="s">
        <v>138</v>
      </c>
      <c r="D246" s="16">
        <v>0</v>
      </c>
      <c r="E246" s="17">
        <v>3000</v>
      </c>
      <c r="F246" s="34">
        <f>SUM(D246:E246)</f>
        <v>3000</v>
      </c>
      <c r="G246" s="17">
        <v>0</v>
      </c>
      <c r="H246" s="18">
        <f>SUM(G246/F246)</f>
        <v>0</v>
      </c>
    </row>
    <row r="247" spans="1:8" ht="12.75">
      <c r="A247" s="14">
        <v>3722</v>
      </c>
      <c r="B247" s="14">
        <v>5137</v>
      </c>
      <c r="C247" s="15" t="s">
        <v>79</v>
      </c>
      <c r="D247" s="16">
        <v>150000</v>
      </c>
      <c r="E247" s="34">
        <v>0</v>
      </c>
      <c r="F247" s="34">
        <f>SUM(D247:E247)</f>
        <v>150000</v>
      </c>
      <c r="G247" s="17">
        <v>42840</v>
      </c>
      <c r="H247" s="18">
        <f>SUM(G247/F247)</f>
        <v>0.2856</v>
      </c>
    </row>
    <row r="248" spans="1:8" ht="12.75">
      <c r="A248" s="14">
        <v>3722</v>
      </c>
      <c r="B248" s="14">
        <v>5138</v>
      </c>
      <c r="C248" s="15" t="s">
        <v>139</v>
      </c>
      <c r="D248" s="16">
        <v>26000</v>
      </c>
      <c r="E248" s="17">
        <v>0</v>
      </c>
      <c r="F248" s="34">
        <f>SUM(D248:E248)</f>
        <v>26000</v>
      </c>
      <c r="G248" s="17">
        <v>25918.2</v>
      </c>
      <c r="H248" s="18">
        <f>SUM(G248/F248)</f>
        <v>0.9968538461538462</v>
      </c>
    </row>
    <row r="249" spans="1:8" ht="12.75">
      <c r="A249" s="14">
        <v>3722</v>
      </c>
      <c r="B249" s="14">
        <v>5139</v>
      </c>
      <c r="C249" s="15" t="s">
        <v>90</v>
      </c>
      <c r="D249" s="16">
        <v>31000</v>
      </c>
      <c r="E249" s="17">
        <v>0</v>
      </c>
      <c r="F249" s="34">
        <f>SUM(D249:E249)</f>
        <v>31000</v>
      </c>
      <c r="G249" s="17">
        <v>2787</v>
      </c>
      <c r="H249" s="18">
        <f>SUM(G249/F249)</f>
        <v>0.08990322580645162</v>
      </c>
    </row>
    <row r="250" spans="1:8" ht="12.75">
      <c r="A250" s="14">
        <v>3722</v>
      </c>
      <c r="B250" s="14">
        <v>5169</v>
      </c>
      <c r="C250" s="15" t="s">
        <v>81</v>
      </c>
      <c r="D250" s="16">
        <v>605000</v>
      </c>
      <c r="E250" s="34">
        <v>0</v>
      </c>
      <c r="F250" s="34">
        <f>SUM(D250:E250)</f>
        <v>605000</v>
      </c>
      <c r="G250" s="17">
        <v>528544</v>
      </c>
      <c r="H250" s="18">
        <f>SUM(G250/F250)</f>
        <v>0.8736264462809917</v>
      </c>
    </row>
    <row r="251" spans="1:8" ht="12.75">
      <c r="A251" s="14">
        <v>3722</v>
      </c>
      <c r="B251" s="14">
        <v>5363</v>
      </c>
      <c r="C251" s="15" t="s">
        <v>140</v>
      </c>
      <c r="D251" s="16">
        <v>0</v>
      </c>
      <c r="E251" s="34">
        <v>0</v>
      </c>
      <c r="F251" s="34">
        <f>SUM(D251:E251)</f>
        <v>0</v>
      </c>
      <c r="G251" s="17">
        <v>4000</v>
      </c>
      <c r="H251" s="18" t="s">
        <v>40</v>
      </c>
    </row>
    <row r="252" spans="1:8" ht="12.75">
      <c r="A252" s="11">
        <v>3722</v>
      </c>
      <c r="B252" s="11"/>
      <c r="C252" s="20" t="s">
        <v>64</v>
      </c>
      <c r="D252" s="24">
        <f>SUM(D244:D251)</f>
        <v>812000</v>
      </c>
      <c r="E252" s="21">
        <f>SUM(E244:E251)</f>
        <v>27000</v>
      </c>
      <c r="F252" s="35">
        <f>SUM(F244:F251)</f>
        <v>839000</v>
      </c>
      <c r="G252" s="21">
        <f>SUM(G247:G251)</f>
        <v>604089.2</v>
      </c>
      <c r="H252" s="22">
        <f>SUM(G252/F252)</f>
        <v>0.7200109654350416</v>
      </c>
    </row>
    <row r="253" spans="1:8" ht="12.75">
      <c r="A253" s="14">
        <v>3745</v>
      </c>
      <c r="B253" s="14">
        <v>5137</v>
      </c>
      <c r="C253" s="15" t="s">
        <v>79</v>
      </c>
      <c r="D253" s="16">
        <v>150000</v>
      </c>
      <c r="E253" s="17">
        <v>0</v>
      </c>
      <c r="F253" s="34">
        <f>SUM(D253:E253)</f>
        <v>150000</v>
      </c>
      <c r="G253" s="17">
        <v>0</v>
      </c>
      <c r="H253" s="18">
        <f>SUM(G253/F253)</f>
        <v>0</v>
      </c>
    </row>
    <row r="254" spans="1:8" ht="12.75">
      <c r="A254" s="14">
        <v>3745</v>
      </c>
      <c r="B254" s="14">
        <v>5139</v>
      </c>
      <c r="C254" s="15" t="s">
        <v>85</v>
      </c>
      <c r="D254" s="16">
        <v>103000</v>
      </c>
      <c r="E254" s="34">
        <v>0</v>
      </c>
      <c r="F254" s="34">
        <f>SUM(D254:E254)</f>
        <v>103000</v>
      </c>
      <c r="G254" s="17">
        <v>10341.5</v>
      </c>
      <c r="H254" s="18">
        <f>SUM(G254/F254)</f>
        <v>0.10040291262135922</v>
      </c>
    </row>
    <row r="255" spans="1:8" ht="12.75">
      <c r="A255" s="14">
        <v>3745</v>
      </c>
      <c r="B255" s="14">
        <v>5169</v>
      </c>
      <c r="C255" s="15" t="s">
        <v>81</v>
      </c>
      <c r="D255" s="16">
        <v>0</v>
      </c>
      <c r="E255" s="34">
        <v>4000</v>
      </c>
      <c r="F255" s="34">
        <f>SUM(D255:E255)</f>
        <v>4000</v>
      </c>
      <c r="G255" s="17">
        <v>3500</v>
      </c>
      <c r="H255" s="18">
        <f>SUM(G255/F255)</f>
        <v>0.875</v>
      </c>
    </row>
    <row r="256" spans="1:8" ht="13.5" customHeight="1">
      <c r="A256" s="11">
        <v>3745</v>
      </c>
      <c r="B256" s="11"/>
      <c r="C256" s="20" t="s">
        <v>141</v>
      </c>
      <c r="D256" s="24">
        <f>SUM(D253:D255)</f>
        <v>253000</v>
      </c>
      <c r="E256" s="21">
        <f>SUM(E253:E255)</f>
        <v>4000</v>
      </c>
      <c r="F256" s="35">
        <f>SUM(F253:F255)</f>
        <v>257000</v>
      </c>
      <c r="G256" s="21">
        <f>SUM(G253:G255)</f>
        <v>13841.5</v>
      </c>
      <c r="H256" s="22">
        <f>SUM(G256/F256)</f>
        <v>0.053857976653696495</v>
      </c>
    </row>
    <row r="257" spans="1:8" ht="11.25" customHeight="1">
      <c r="A257" s="14">
        <v>4349</v>
      </c>
      <c r="B257" s="14">
        <v>5169</v>
      </c>
      <c r="C257" s="15" t="s">
        <v>81</v>
      </c>
      <c r="D257" s="16">
        <v>48000</v>
      </c>
      <c r="E257" s="34">
        <v>0</v>
      </c>
      <c r="F257" s="34">
        <f>SUM(D257:E257)</f>
        <v>48000</v>
      </c>
      <c r="G257" s="17">
        <v>37781.4</v>
      </c>
      <c r="H257" s="18">
        <f>SUM(G257/F257)</f>
        <v>0.7871125</v>
      </c>
    </row>
    <row r="258" spans="1:8" ht="13.5" customHeight="1">
      <c r="A258" s="11">
        <v>4349</v>
      </c>
      <c r="B258" s="11"/>
      <c r="C258" s="20" t="s">
        <v>142</v>
      </c>
      <c r="D258" s="24">
        <f>SUM(D257:D257)</f>
        <v>48000</v>
      </c>
      <c r="E258" s="21">
        <v>0</v>
      </c>
      <c r="F258" s="35">
        <f>SUM(D258:E258)</f>
        <v>48000</v>
      </c>
      <c r="G258" s="21">
        <f>SUM(G257)</f>
        <v>37781.4</v>
      </c>
      <c r="H258" s="22">
        <f>SUM(G258/F258)</f>
        <v>0.7871125</v>
      </c>
    </row>
    <row r="259" spans="1:8" ht="12.75">
      <c r="A259" s="14">
        <v>4351</v>
      </c>
      <c r="B259" s="14">
        <v>5021</v>
      </c>
      <c r="C259" s="15" t="s">
        <v>112</v>
      </c>
      <c r="D259" s="16">
        <v>19000</v>
      </c>
      <c r="E259" s="34">
        <v>0</v>
      </c>
      <c r="F259" s="34">
        <f>SUM(D259:E259)</f>
        <v>19000</v>
      </c>
      <c r="G259" s="17">
        <v>17325</v>
      </c>
      <c r="H259" s="18">
        <f>SUM(G259/F259)</f>
        <v>0.9118421052631579</v>
      </c>
    </row>
    <row r="260" spans="1:8" ht="21" customHeight="1">
      <c r="A260" s="14">
        <v>4351</v>
      </c>
      <c r="B260" s="14">
        <v>5031</v>
      </c>
      <c r="C260" s="15" t="s">
        <v>132</v>
      </c>
      <c r="D260" s="16">
        <v>8000</v>
      </c>
      <c r="E260" s="17">
        <v>0</v>
      </c>
      <c r="F260" s="34">
        <f>SUM(D260:E260)</f>
        <v>8000</v>
      </c>
      <c r="G260" s="17">
        <v>6732</v>
      </c>
      <c r="H260" s="18">
        <f>SUM(G260/F260)</f>
        <v>0.8415</v>
      </c>
    </row>
    <row r="261" spans="1:8" ht="12.75">
      <c r="A261" s="14">
        <v>4351</v>
      </c>
      <c r="B261" s="14">
        <v>5032</v>
      </c>
      <c r="C261" s="15" t="s">
        <v>133</v>
      </c>
      <c r="D261" s="16">
        <v>3000</v>
      </c>
      <c r="E261" s="17">
        <v>0</v>
      </c>
      <c r="F261" s="34">
        <f>SUM(D261:E261)</f>
        <v>3000</v>
      </c>
      <c r="G261" s="17">
        <v>2673</v>
      </c>
      <c r="H261" s="18">
        <f>SUM(G261/F261)</f>
        <v>0.891</v>
      </c>
    </row>
    <row r="262" spans="1:8" ht="12.75" customHeight="1">
      <c r="A262" s="14">
        <v>4351</v>
      </c>
      <c r="B262" s="14">
        <v>5038</v>
      </c>
      <c r="C262" s="15" t="s">
        <v>98</v>
      </c>
      <c r="D262" s="16">
        <v>1000</v>
      </c>
      <c r="E262" s="34">
        <v>0</v>
      </c>
      <c r="F262" s="34">
        <f>SUM(D262:E262)</f>
        <v>1000</v>
      </c>
      <c r="G262" s="17">
        <v>96</v>
      </c>
      <c r="H262" s="18">
        <f>SUM(G262/F262)</f>
        <v>0.096</v>
      </c>
    </row>
    <row r="263" spans="1:256" s="23" customFormat="1" ht="11.25" customHeight="1">
      <c r="A263" s="11">
        <v>4351</v>
      </c>
      <c r="B263" s="11"/>
      <c r="C263" s="20" t="s">
        <v>68</v>
      </c>
      <c r="D263" s="24">
        <f>SUM(D259:D262)</f>
        <v>31000</v>
      </c>
      <c r="E263" s="21">
        <v>0</v>
      </c>
      <c r="F263" s="35">
        <f>SUM(D263:E263)</f>
        <v>31000</v>
      </c>
      <c r="G263" s="21">
        <f>SUM(G259:G262)</f>
        <v>26826</v>
      </c>
      <c r="H263" s="22">
        <f>SUM(G263/F263)</f>
        <v>0.8653548387096774</v>
      </c>
      <c r="I263" s="12"/>
      <c r="IO263" s="4"/>
      <c r="IP263" s="4"/>
      <c r="IQ263" s="4"/>
      <c r="IR263" s="4"/>
      <c r="IS263" s="4"/>
      <c r="IT263" s="4"/>
      <c r="IU263" s="4"/>
      <c r="IV263" s="4"/>
    </row>
    <row r="264" spans="1:8" ht="11.25" customHeight="1">
      <c r="A264" s="14">
        <v>5512</v>
      </c>
      <c r="B264" s="14">
        <v>5021</v>
      </c>
      <c r="C264" s="15" t="s">
        <v>112</v>
      </c>
      <c r="D264" s="16">
        <v>2000</v>
      </c>
      <c r="E264" s="17">
        <v>1000</v>
      </c>
      <c r="F264" s="34">
        <f>SUM(D264:E264)</f>
        <v>3000</v>
      </c>
      <c r="G264" s="17">
        <v>2964</v>
      </c>
      <c r="H264" s="18">
        <f>SUM(G264/F264)</f>
        <v>0.988</v>
      </c>
    </row>
    <row r="265" spans="1:8" ht="11.25" customHeight="1">
      <c r="A265" s="14">
        <v>5512</v>
      </c>
      <c r="B265" s="14">
        <v>5132</v>
      </c>
      <c r="C265" s="15" t="s">
        <v>99</v>
      </c>
      <c r="D265" s="16">
        <v>0</v>
      </c>
      <c r="E265" s="17">
        <v>38000</v>
      </c>
      <c r="F265" s="34">
        <f>SUM(D265:E265)</f>
        <v>38000</v>
      </c>
      <c r="G265" s="17">
        <v>0</v>
      </c>
      <c r="H265" s="18">
        <f>SUM(G265/F265)</f>
        <v>0</v>
      </c>
    </row>
    <row r="266" spans="1:8" ht="11.25" customHeight="1">
      <c r="A266" s="14">
        <v>5512</v>
      </c>
      <c r="B266" s="14">
        <v>5133</v>
      </c>
      <c r="C266" s="15" t="s">
        <v>143</v>
      </c>
      <c r="D266" s="16">
        <v>0</v>
      </c>
      <c r="E266" s="17">
        <v>2000</v>
      </c>
      <c r="F266" s="34">
        <f>SUM(D266:E266)</f>
        <v>2000</v>
      </c>
      <c r="G266" s="17">
        <v>1831</v>
      </c>
      <c r="H266" s="18">
        <f>SUM(G266/F266)</f>
        <v>0.9155</v>
      </c>
    </row>
    <row r="267" spans="1:8" ht="12.75" customHeight="1">
      <c r="A267" s="14">
        <v>5512</v>
      </c>
      <c r="B267" s="14">
        <v>5134</v>
      </c>
      <c r="C267" s="15" t="s">
        <v>100</v>
      </c>
      <c r="D267" s="16">
        <v>2000</v>
      </c>
      <c r="E267" s="17">
        <v>0</v>
      </c>
      <c r="F267" s="34">
        <f>SUM(D267:E267)</f>
        <v>2000</v>
      </c>
      <c r="G267" s="17">
        <v>1421.9</v>
      </c>
      <c r="H267" s="18">
        <f>SUM(G267/F267)</f>
        <v>0.7109500000000001</v>
      </c>
    </row>
    <row r="268" spans="1:8" ht="12.75">
      <c r="A268" s="14">
        <v>5512</v>
      </c>
      <c r="B268" s="14">
        <v>5137</v>
      </c>
      <c r="C268" s="15" t="s">
        <v>79</v>
      </c>
      <c r="D268" s="16">
        <v>70000</v>
      </c>
      <c r="E268" s="17">
        <v>-25000</v>
      </c>
      <c r="F268" s="34">
        <f>SUM(D268:E268)</f>
        <v>45000</v>
      </c>
      <c r="G268" s="17">
        <v>2420</v>
      </c>
      <c r="H268" s="18">
        <f>SUM(G268/F268)</f>
        <v>0.05377777777777778</v>
      </c>
    </row>
    <row r="269" spans="1:8" ht="12.75">
      <c r="A269" s="14">
        <v>5512</v>
      </c>
      <c r="B269" s="14">
        <v>5139</v>
      </c>
      <c r="C269" s="15" t="s">
        <v>85</v>
      </c>
      <c r="D269" s="16">
        <v>30000</v>
      </c>
      <c r="E269" s="34">
        <v>0</v>
      </c>
      <c r="F269" s="34">
        <f>SUM(D269:E269)</f>
        <v>30000</v>
      </c>
      <c r="G269" s="17">
        <v>8158.5</v>
      </c>
      <c r="H269" s="18">
        <f>SUM(G269/F269)</f>
        <v>0.27195</v>
      </c>
    </row>
    <row r="270" spans="1:8" ht="12.75">
      <c r="A270" s="14">
        <v>5512</v>
      </c>
      <c r="B270" s="14">
        <v>5153</v>
      </c>
      <c r="C270" s="15" t="s">
        <v>124</v>
      </c>
      <c r="D270" s="16">
        <v>6000</v>
      </c>
      <c r="E270" s="17">
        <v>0</v>
      </c>
      <c r="F270" s="34">
        <f>SUM(D270:E270)</f>
        <v>6000</v>
      </c>
      <c r="G270" s="17">
        <v>5300.69</v>
      </c>
      <c r="H270" s="18">
        <f>SUM(G270/F270)</f>
        <v>0.8834483333333334</v>
      </c>
    </row>
    <row r="271" spans="1:8" ht="12.75">
      <c r="A271" s="14">
        <v>5512</v>
      </c>
      <c r="B271" s="14">
        <v>5154</v>
      </c>
      <c r="C271" s="15" t="s">
        <v>102</v>
      </c>
      <c r="D271" s="16">
        <v>7000</v>
      </c>
      <c r="E271" s="34">
        <v>0</v>
      </c>
      <c r="F271" s="34">
        <f>SUM(D271:E271)</f>
        <v>7000</v>
      </c>
      <c r="G271" s="17">
        <v>2611</v>
      </c>
      <c r="H271" s="18">
        <f>SUM(G271/F271)</f>
        <v>0.373</v>
      </c>
    </row>
    <row r="272" spans="1:8" ht="12.75">
      <c r="A272" s="14">
        <v>5512</v>
      </c>
      <c r="B272" s="14">
        <v>5156</v>
      </c>
      <c r="C272" s="15" t="s">
        <v>103</v>
      </c>
      <c r="D272" s="16">
        <v>9000</v>
      </c>
      <c r="E272" s="17">
        <v>0</v>
      </c>
      <c r="F272" s="34">
        <f>SUM(D272:E272)</f>
        <v>9000</v>
      </c>
      <c r="G272" s="17">
        <v>7694</v>
      </c>
      <c r="H272" s="18">
        <f>SUM(G272/F272)</f>
        <v>0.8548888888888889</v>
      </c>
    </row>
    <row r="273" spans="1:8" ht="12.75">
      <c r="A273" s="14">
        <v>5512</v>
      </c>
      <c r="B273" s="14">
        <v>5163</v>
      </c>
      <c r="C273" s="15" t="s">
        <v>104</v>
      </c>
      <c r="D273" s="16">
        <v>1000</v>
      </c>
      <c r="E273" s="17">
        <v>0</v>
      </c>
      <c r="F273" s="34">
        <f>SUM(D273:E273)</f>
        <v>1000</v>
      </c>
      <c r="G273" s="17">
        <v>950</v>
      </c>
      <c r="H273" s="18">
        <f>SUM(G273/F273)</f>
        <v>0.95</v>
      </c>
    </row>
    <row r="274" spans="1:8" ht="12.75">
      <c r="A274" s="14">
        <v>5512</v>
      </c>
      <c r="B274" s="14">
        <v>5169</v>
      </c>
      <c r="C274" s="15" t="s">
        <v>81</v>
      </c>
      <c r="D274" s="16">
        <v>5000</v>
      </c>
      <c r="E274" s="34">
        <v>0</v>
      </c>
      <c r="F274" s="34">
        <f>SUM(D274:E274)</f>
        <v>5000</v>
      </c>
      <c r="G274" s="17">
        <v>4854</v>
      </c>
      <c r="H274" s="18">
        <f>SUM(G274/F274)</f>
        <v>0.9708</v>
      </c>
    </row>
    <row r="275" spans="1:8" ht="12.75">
      <c r="A275" s="14">
        <v>5512</v>
      </c>
      <c r="B275" s="14">
        <v>5171</v>
      </c>
      <c r="C275" s="15" t="s">
        <v>82</v>
      </c>
      <c r="D275" s="16">
        <v>11000</v>
      </c>
      <c r="E275" s="34">
        <v>0</v>
      </c>
      <c r="F275" s="34">
        <f>SUM(D275:E275)</f>
        <v>11000</v>
      </c>
      <c r="G275" s="17">
        <v>10510</v>
      </c>
      <c r="H275" s="18">
        <f>SUM(G275/F275)</f>
        <v>0.9554545454545454</v>
      </c>
    </row>
    <row r="276" spans="1:8" ht="12.75">
      <c r="A276" s="11">
        <v>5512</v>
      </c>
      <c r="B276" s="11"/>
      <c r="C276" s="20" t="s">
        <v>144</v>
      </c>
      <c r="D276" s="24">
        <f>SUM(D264:D275)</f>
        <v>143000</v>
      </c>
      <c r="E276" s="21">
        <f>SUM(E264:E275)</f>
        <v>16000</v>
      </c>
      <c r="F276" s="35">
        <f>SUM(F264:F275)</f>
        <v>159000</v>
      </c>
      <c r="G276" s="21">
        <f>SUM(G264:G275)</f>
        <v>48715.09</v>
      </c>
      <c r="H276" s="22">
        <f>SUM(G276/F276)</f>
        <v>0.30638421383647796</v>
      </c>
    </row>
    <row r="277" spans="1:8" ht="14.25" customHeight="1">
      <c r="A277" s="14">
        <v>6112</v>
      </c>
      <c r="B277" s="14">
        <v>5023</v>
      </c>
      <c r="C277" s="15" t="s">
        <v>145</v>
      </c>
      <c r="D277" s="16">
        <v>1126000</v>
      </c>
      <c r="E277" s="34">
        <v>0</v>
      </c>
      <c r="F277" s="34">
        <f>SUM(D277:E277)</f>
        <v>1126000</v>
      </c>
      <c r="G277" s="17">
        <v>1007029</v>
      </c>
      <c r="H277" s="18">
        <f>SUM(G277/F277)</f>
        <v>0.894341918294849</v>
      </c>
    </row>
    <row r="278" spans="1:256" s="13" customFormat="1" ht="27.75" customHeight="1">
      <c r="A278" s="11" t="s">
        <v>7</v>
      </c>
      <c r="B278" s="11" t="s">
        <v>8</v>
      </c>
      <c r="C278" s="11" t="s">
        <v>9</v>
      </c>
      <c r="D278" s="31" t="s">
        <v>10</v>
      </c>
      <c r="E278" s="11" t="s">
        <v>11</v>
      </c>
      <c r="F278" s="11" t="s">
        <v>12</v>
      </c>
      <c r="G278" s="11" t="s">
        <v>13</v>
      </c>
      <c r="H278" s="11" t="s">
        <v>78</v>
      </c>
      <c r="I278" s="12"/>
      <c r="IO278" s="4"/>
      <c r="IP278" s="4"/>
      <c r="IQ278" s="4"/>
      <c r="IR278" s="4"/>
      <c r="IS278" s="4"/>
      <c r="IT278" s="4"/>
      <c r="IU278" s="4"/>
      <c r="IV278" s="4"/>
    </row>
    <row r="279" spans="1:8" ht="12" customHeight="1">
      <c r="A279" s="14">
        <v>6112</v>
      </c>
      <c r="B279" s="14">
        <v>5031</v>
      </c>
      <c r="C279" s="15" t="s">
        <v>96</v>
      </c>
      <c r="D279" s="16">
        <v>296000</v>
      </c>
      <c r="E279" s="17">
        <v>0</v>
      </c>
      <c r="F279" s="34">
        <f>SUM(D279:E279)</f>
        <v>296000</v>
      </c>
      <c r="G279" s="17">
        <v>268587</v>
      </c>
      <c r="H279" s="18">
        <f>SUM(G279/F279)</f>
        <v>0.9073885135135135</v>
      </c>
    </row>
    <row r="280" spans="1:8" ht="12.75">
      <c r="A280" s="14">
        <v>6112</v>
      </c>
      <c r="B280" s="14">
        <v>5032</v>
      </c>
      <c r="C280" s="15" t="s">
        <v>133</v>
      </c>
      <c r="D280" s="16">
        <v>187000</v>
      </c>
      <c r="E280" s="17">
        <v>0</v>
      </c>
      <c r="F280" s="34">
        <f>SUM(D280:E280)</f>
        <v>187000</v>
      </c>
      <c r="G280" s="17">
        <v>147500</v>
      </c>
      <c r="H280" s="18">
        <f>SUM(G280/F280)</f>
        <v>0.7887700534759359</v>
      </c>
    </row>
    <row r="281" spans="1:8" ht="12.75">
      <c r="A281" s="14">
        <v>6112</v>
      </c>
      <c r="B281" s="14">
        <v>5038</v>
      </c>
      <c r="C281" s="15" t="s">
        <v>98</v>
      </c>
      <c r="D281" s="16">
        <v>2000</v>
      </c>
      <c r="E281" s="34">
        <v>0</v>
      </c>
      <c r="F281" s="34">
        <f>SUM(D281:E281)</f>
        <v>2000</v>
      </c>
      <c r="G281" s="17">
        <v>1767</v>
      </c>
      <c r="H281" s="18">
        <f>SUM(G281/F281)</f>
        <v>0.8835</v>
      </c>
    </row>
    <row r="282" spans="1:8" ht="12.75">
      <c r="A282" s="11">
        <v>6112</v>
      </c>
      <c r="B282" s="11"/>
      <c r="C282" s="20" t="s">
        <v>69</v>
      </c>
      <c r="D282" s="24">
        <f>SUM(D277:D281)</f>
        <v>1611000</v>
      </c>
      <c r="E282" s="21">
        <f>SUM(E277:E281)</f>
        <v>0</v>
      </c>
      <c r="F282" s="35">
        <f>SUM(D282:E282)</f>
        <v>1611000</v>
      </c>
      <c r="G282" s="21">
        <f>SUM(G277:G281)</f>
        <v>1424883</v>
      </c>
      <c r="H282" s="22">
        <f>SUM(G282/F282)</f>
        <v>0.8844711359404097</v>
      </c>
    </row>
    <row r="283" spans="1:8" ht="12.75">
      <c r="A283" s="14">
        <v>6115</v>
      </c>
      <c r="B283" s="14">
        <v>5021</v>
      </c>
      <c r="C283" s="15" t="s">
        <v>112</v>
      </c>
      <c r="D283" s="16">
        <v>0</v>
      </c>
      <c r="E283" s="17">
        <v>12000</v>
      </c>
      <c r="F283" s="34">
        <f>SUM(D283:E283)</f>
        <v>12000</v>
      </c>
      <c r="G283" s="17">
        <v>11971</v>
      </c>
      <c r="H283" s="18">
        <f>SUM(G283/F283)</f>
        <v>0.9975833333333334</v>
      </c>
    </row>
    <row r="284" spans="1:8" ht="12.75">
      <c r="A284" s="14">
        <v>6115</v>
      </c>
      <c r="B284" s="14">
        <v>5032</v>
      </c>
      <c r="C284" s="15" t="s">
        <v>138</v>
      </c>
      <c r="D284" s="16">
        <v>0</v>
      </c>
      <c r="E284" s="17">
        <v>2000</v>
      </c>
      <c r="F284" s="34">
        <f>SUM(D284:E284)</f>
        <v>2000</v>
      </c>
      <c r="G284" s="17">
        <v>1123</v>
      </c>
      <c r="H284" s="18">
        <f>SUM(G284/F284)</f>
        <v>0.5615</v>
      </c>
    </row>
    <row r="285" spans="1:8" ht="12.75">
      <c r="A285" s="14">
        <v>6115</v>
      </c>
      <c r="B285" s="14">
        <v>5139</v>
      </c>
      <c r="C285" s="15" t="s">
        <v>90</v>
      </c>
      <c r="D285" s="16">
        <v>0</v>
      </c>
      <c r="E285" s="17">
        <v>5000</v>
      </c>
      <c r="F285" s="34">
        <f>SUM(D285:E285)</f>
        <v>5000</v>
      </c>
      <c r="G285" s="17">
        <v>881</v>
      </c>
      <c r="H285" s="18">
        <f>SUM(G285/F285)</f>
        <v>0.1762</v>
      </c>
    </row>
    <row r="286" spans="1:8" ht="12.75">
      <c r="A286" s="14">
        <v>6115</v>
      </c>
      <c r="B286" s="14">
        <v>5175</v>
      </c>
      <c r="C286" s="15" t="s">
        <v>114</v>
      </c>
      <c r="D286" s="16">
        <v>0</v>
      </c>
      <c r="E286" s="17">
        <v>1000</v>
      </c>
      <c r="F286" s="34">
        <f>SUM(D286:E286)</f>
        <v>1000</v>
      </c>
      <c r="G286" s="17">
        <v>662</v>
      </c>
      <c r="H286" s="18">
        <f>SUM(G286/F286)</f>
        <v>0.662</v>
      </c>
    </row>
    <row r="287" spans="1:8" ht="12.75">
      <c r="A287" s="11">
        <v>6115</v>
      </c>
      <c r="B287" s="11"/>
      <c r="C287" s="20" t="s">
        <v>146</v>
      </c>
      <c r="D287" s="24">
        <f>SUM(D283:D286)</f>
        <v>0</v>
      </c>
      <c r="E287" s="21">
        <f>SUM(E283:E286)</f>
        <v>20000</v>
      </c>
      <c r="F287" s="35">
        <f>SUM(F283:F286)</f>
        <v>20000</v>
      </c>
      <c r="G287" s="21">
        <f>SUM(G283:G286)</f>
        <v>14637</v>
      </c>
      <c r="H287" s="22">
        <f>SUM(G287/F287)</f>
        <v>0.73185</v>
      </c>
    </row>
    <row r="288" spans="1:8" ht="12.75">
      <c r="A288" s="14">
        <v>6171</v>
      </c>
      <c r="B288" s="14">
        <v>5011</v>
      </c>
      <c r="C288" s="15" t="s">
        <v>126</v>
      </c>
      <c r="D288" s="16">
        <v>1130000</v>
      </c>
      <c r="E288" s="34">
        <v>174000</v>
      </c>
      <c r="F288" s="34">
        <f>SUM(D288:E288)</f>
        <v>1304000</v>
      </c>
      <c r="G288" s="17">
        <v>1176647</v>
      </c>
      <c r="H288" s="18">
        <f>SUM(G288/F288)</f>
        <v>0.9023366564417178</v>
      </c>
    </row>
    <row r="289" spans="1:8" ht="12.75">
      <c r="A289" s="14">
        <v>6171</v>
      </c>
      <c r="B289" s="14">
        <v>5021</v>
      </c>
      <c r="C289" s="15" t="s">
        <v>112</v>
      </c>
      <c r="D289" s="16">
        <v>59000</v>
      </c>
      <c r="E289" s="17">
        <v>21000</v>
      </c>
      <c r="F289" s="34">
        <f>SUM(D289:E289)</f>
        <v>80000</v>
      </c>
      <c r="G289" s="17">
        <v>78682</v>
      </c>
      <c r="H289" s="18">
        <f>SUM(G289/F289)</f>
        <v>0.983525</v>
      </c>
    </row>
    <row r="290" spans="1:8" ht="13.5" customHeight="1">
      <c r="A290" s="14">
        <v>6171</v>
      </c>
      <c r="B290" s="14">
        <v>5031</v>
      </c>
      <c r="C290" s="15" t="s">
        <v>96</v>
      </c>
      <c r="D290" s="16">
        <v>418000</v>
      </c>
      <c r="E290" s="17">
        <v>95000</v>
      </c>
      <c r="F290" s="34">
        <f>SUM(D290:E290)</f>
        <v>513000</v>
      </c>
      <c r="G290" s="17">
        <v>470465</v>
      </c>
      <c r="H290" s="18">
        <f>SUM(G290/F290)</f>
        <v>0.9170857699805068</v>
      </c>
    </row>
    <row r="291" spans="1:8" ht="12" customHeight="1">
      <c r="A291" s="14">
        <v>6171</v>
      </c>
      <c r="B291" s="14">
        <v>5032</v>
      </c>
      <c r="C291" s="15" t="s">
        <v>97</v>
      </c>
      <c r="D291" s="16">
        <v>176000</v>
      </c>
      <c r="E291" s="34">
        <v>31000</v>
      </c>
      <c r="F291" s="34">
        <f>SUM(D291:E291)</f>
        <v>207000</v>
      </c>
      <c r="G291" s="17">
        <v>186863</v>
      </c>
      <c r="H291" s="18">
        <f>SUM(G291/F291)</f>
        <v>0.902719806763285</v>
      </c>
    </row>
    <row r="292" spans="1:8" ht="12.75">
      <c r="A292" s="14">
        <v>6171</v>
      </c>
      <c r="B292" s="14">
        <v>5038</v>
      </c>
      <c r="C292" s="15" t="s">
        <v>98</v>
      </c>
      <c r="D292" s="16">
        <v>6000</v>
      </c>
      <c r="E292" s="17">
        <v>0</v>
      </c>
      <c r="F292" s="34">
        <f>SUM(D292:E292)</f>
        <v>6000</v>
      </c>
      <c r="G292" s="17">
        <v>5537</v>
      </c>
      <c r="H292" s="18">
        <f>SUM(G292/F292)</f>
        <v>0.9228333333333333</v>
      </c>
    </row>
    <row r="293" spans="1:8" ht="12.75">
      <c r="A293" s="14">
        <v>6171</v>
      </c>
      <c r="B293" s="14">
        <v>5133</v>
      </c>
      <c r="C293" s="15" t="s">
        <v>143</v>
      </c>
      <c r="D293" s="16">
        <v>8000</v>
      </c>
      <c r="E293" s="17">
        <v>0</v>
      </c>
      <c r="F293" s="34">
        <f>SUM(D293:E293)</f>
        <v>8000</v>
      </c>
      <c r="G293" s="17">
        <v>7850</v>
      </c>
      <c r="H293" s="18">
        <f>SUM(G293/F293)</f>
        <v>0.98125</v>
      </c>
    </row>
    <row r="294" spans="1:8" ht="12.75">
      <c r="A294" s="14">
        <v>6171</v>
      </c>
      <c r="B294" s="14">
        <v>5136</v>
      </c>
      <c r="C294" s="15" t="s">
        <v>113</v>
      </c>
      <c r="D294" s="16">
        <v>16000</v>
      </c>
      <c r="E294" s="34">
        <v>0</v>
      </c>
      <c r="F294" s="34">
        <f>SUM(D294:E294)</f>
        <v>16000</v>
      </c>
      <c r="G294" s="17">
        <v>8782</v>
      </c>
      <c r="H294" s="18">
        <f>SUM(G294/F294)</f>
        <v>0.548875</v>
      </c>
    </row>
    <row r="295" spans="1:8" ht="12.75">
      <c r="A295" s="14">
        <v>6171</v>
      </c>
      <c r="B295" s="14">
        <v>5137</v>
      </c>
      <c r="C295" s="15" t="s">
        <v>79</v>
      </c>
      <c r="D295" s="16">
        <v>75000</v>
      </c>
      <c r="E295" s="17">
        <v>11000</v>
      </c>
      <c r="F295" s="34">
        <f>SUM(D295:E295)</f>
        <v>86000</v>
      </c>
      <c r="G295" s="17">
        <v>79557.85</v>
      </c>
      <c r="H295" s="18">
        <f>SUM(G295/F295)</f>
        <v>0.9250912790697675</v>
      </c>
    </row>
    <row r="296" spans="1:8" ht="12.75">
      <c r="A296" s="14">
        <v>6171</v>
      </c>
      <c r="B296" s="14">
        <v>5139</v>
      </c>
      <c r="C296" s="15" t="s">
        <v>85</v>
      </c>
      <c r="D296" s="16">
        <v>50000</v>
      </c>
      <c r="E296" s="17">
        <v>0</v>
      </c>
      <c r="F296" s="34">
        <f>SUM(D296:E296)</f>
        <v>50000</v>
      </c>
      <c r="G296" s="17">
        <v>47475.45</v>
      </c>
      <c r="H296" s="18">
        <f>SUM(G296/F296)</f>
        <v>0.949509</v>
      </c>
    </row>
    <row r="297" spans="1:8" ht="12.75">
      <c r="A297" s="14">
        <v>6171</v>
      </c>
      <c r="B297" s="14">
        <v>5151</v>
      </c>
      <c r="C297" s="15" t="s">
        <v>101</v>
      </c>
      <c r="D297" s="16">
        <v>9000</v>
      </c>
      <c r="E297" s="34">
        <v>7000</v>
      </c>
      <c r="F297" s="34">
        <f>SUM(D297:E297)</f>
        <v>16000</v>
      </c>
      <c r="G297" s="17">
        <v>14151.5</v>
      </c>
      <c r="H297" s="18">
        <f>SUM(G297/F297)</f>
        <v>0.88446875</v>
      </c>
    </row>
    <row r="298" spans="1:8" ht="12.75">
      <c r="A298" s="14">
        <v>6171</v>
      </c>
      <c r="B298" s="14">
        <v>5153</v>
      </c>
      <c r="C298" s="15" t="s">
        <v>124</v>
      </c>
      <c r="D298" s="16">
        <v>99000</v>
      </c>
      <c r="E298" s="17">
        <v>0</v>
      </c>
      <c r="F298" s="34">
        <f>SUM(D298:E298)</f>
        <v>99000</v>
      </c>
      <c r="G298" s="17">
        <v>88487.8</v>
      </c>
      <c r="H298" s="18">
        <f>SUM(G298/F298)</f>
        <v>0.8938161616161616</v>
      </c>
    </row>
    <row r="299" spans="1:8" ht="12.75">
      <c r="A299" s="14">
        <v>6171</v>
      </c>
      <c r="B299" s="14">
        <v>5154</v>
      </c>
      <c r="C299" s="15" t="s">
        <v>102</v>
      </c>
      <c r="D299" s="16">
        <v>48000</v>
      </c>
      <c r="E299" s="34">
        <v>0</v>
      </c>
      <c r="F299" s="34">
        <f>SUM(D299:E299)</f>
        <v>48000</v>
      </c>
      <c r="G299" s="17">
        <v>41220</v>
      </c>
      <c r="H299" s="18">
        <f>SUM(G299/F299)</f>
        <v>0.85875</v>
      </c>
    </row>
    <row r="300" spans="1:8" ht="12.75">
      <c r="A300" s="14">
        <v>6171</v>
      </c>
      <c r="B300" s="14">
        <v>5156</v>
      </c>
      <c r="C300" s="15" t="s">
        <v>103</v>
      </c>
      <c r="D300" s="16">
        <v>30000</v>
      </c>
      <c r="E300" s="17">
        <v>0</v>
      </c>
      <c r="F300" s="34">
        <f>SUM(D300:E300)</f>
        <v>30000</v>
      </c>
      <c r="G300" s="17">
        <v>20465.5</v>
      </c>
      <c r="H300" s="18">
        <f>SUM(G300/F300)</f>
        <v>0.6821833333333334</v>
      </c>
    </row>
    <row r="301" spans="1:8" ht="12.75">
      <c r="A301" s="14">
        <v>6171</v>
      </c>
      <c r="B301" s="14">
        <v>5161</v>
      </c>
      <c r="C301" s="15" t="s">
        <v>147</v>
      </c>
      <c r="D301" s="16">
        <v>12000</v>
      </c>
      <c r="E301" s="17">
        <v>0</v>
      </c>
      <c r="F301" s="34">
        <f>SUM(D301:E301)</f>
        <v>12000</v>
      </c>
      <c r="G301" s="17">
        <v>8047</v>
      </c>
      <c r="H301" s="18">
        <f>SUM(G301/F301)</f>
        <v>0.6705833333333333</v>
      </c>
    </row>
    <row r="302" spans="1:8" ht="12.75">
      <c r="A302" s="14">
        <v>6171</v>
      </c>
      <c r="B302" s="14">
        <v>5162</v>
      </c>
      <c r="C302" s="15" t="s">
        <v>129</v>
      </c>
      <c r="D302" s="16">
        <v>87000</v>
      </c>
      <c r="E302" s="34">
        <v>0</v>
      </c>
      <c r="F302" s="34">
        <f>SUM(D302:E302)</f>
        <v>87000</v>
      </c>
      <c r="G302" s="17">
        <v>75159.87</v>
      </c>
      <c r="H302" s="18">
        <f>SUM(G302/F302)</f>
        <v>0.8639065517241379</v>
      </c>
    </row>
    <row r="303" spans="1:8" ht="12.75">
      <c r="A303" s="14">
        <v>6171</v>
      </c>
      <c r="B303" s="14">
        <v>5163</v>
      </c>
      <c r="C303" s="15" t="s">
        <v>104</v>
      </c>
      <c r="D303" s="16">
        <v>28000</v>
      </c>
      <c r="E303" s="17">
        <v>0</v>
      </c>
      <c r="F303" s="34">
        <f>SUM(D303:E303)</f>
        <v>28000</v>
      </c>
      <c r="G303" s="17">
        <v>17327</v>
      </c>
      <c r="H303" s="18">
        <f>SUM(G303/F303)</f>
        <v>0.6188214285714285</v>
      </c>
    </row>
    <row r="304" spans="1:8" ht="12.75">
      <c r="A304" s="14">
        <v>6171</v>
      </c>
      <c r="B304" s="14">
        <v>5164</v>
      </c>
      <c r="C304" s="15" t="s">
        <v>91</v>
      </c>
      <c r="D304" s="16">
        <v>50000</v>
      </c>
      <c r="E304" s="34">
        <v>0</v>
      </c>
      <c r="F304" s="34">
        <f>SUM(D304:E304)</f>
        <v>50000</v>
      </c>
      <c r="G304" s="17">
        <v>45978</v>
      </c>
      <c r="H304" s="18">
        <f>SUM(G304/F304)</f>
        <v>0.91956</v>
      </c>
    </row>
    <row r="305" spans="1:8" ht="12.75">
      <c r="A305" s="14">
        <v>6171</v>
      </c>
      <c r="B305" s="14">
        <v>5166</v>
      </c>
      <c r="C305" s="15" t="s">
        <v>86</v>
      </c>
      <c r="D305" s="16">
        <v>14000</v>
      </c>
      <c r="E305" s="34">
        <v>50000</v>
      </c>
      <c r="F305" s="34">
        <f>SUM(D305:E305)</f>
        <v>64000</v>
      </c>
      <c r="G305" s="17">
        <v>13950</v>
      </c>
      <c r="H305" s="18">
        <f>SUM(G305/F305)</f>
        <v>0.21796875</v>
      </c>
    </row>
    <row r="306" spans="1:8" ht="12.75">
      <c r="A306" s="14">
        <v>6171</v>
      </c>
      <c r="B306" s="14">
        <v>5167</v>
      </c>
      <c r="C306" s="15" t="s">
        <v>105</v>
      </c>
      <c r="D306" s="16">
        <v>10000</v>
      </c>
      <c r="E306" s="17">
        <v>0</v>
      </c>
      <c r="F306" s="34">
        <f>SUM(D306:E306)</f>
        <v>10000</v>
      </c>
      <c r="G306" s="17">
        <v>5133.5</v>
      </c>
      <c r="H306" s="18">
        <f>SUM(G306/F306)</f>
        <v>0.51335</v>
      </c>
    </row>
    <row r="307" spans="1:8" ht="12.75">
      <c r="A307" s="14">
        <v>6171</v>
      </c>
      <c r="B307" s="14">
        <v>5169</v>
      </c>
      <c r="C307" s="15" t="s">
        <v>81</v>
      </c>
      <c r="D307" s="16">
        <v>80000</v>
      </c>
      <c r="E307" s="17">
        <v>0</v>
      </c>
      <c r="F307" s="34">
        <f>SUM(D307:E307)</f>
        <v>80000</v>
      </c>
      <c r="G307" s="17">
        <v>72816.3</v>
      </c>
      <c r="H307" s="18">
        <f>SUM(G307/F307)</f>
        <v>0.9102037500000001</v>
      </c>
    </row>
    <row r="308" spans="1:8" ht="12.75">
      <c r="A308" s="14">
        <v>6171</v>
      </c>
      <c r="B308" s="14">
        <v>5171</v>
      </c>
      <c r="C308" s="15" t="s">
        <v>82</v>
      </c>
      <c r="D308" s="16">
        <v>50000</v>
      </c>
      <c r="E308" s="34">
        <v>0</v>
      </c>
      <c r="F308" s="34">
        <f>SUM(D308:E308)</f>
        <v>50000</v>
      </c>
      <c r="G308" s="17">
        <v>16202.8</v>
      </c>
      <c r="H308" s="18">
        <f>SUM(G308/F308)</f>
        <v>0.324056</v>
      </c>
    </row>
    <row r="309" spans="1:8" ht="12.75">
      <c r="A309" s="14">
        <v>6171</v>
      </c>
      <c r="B309" s="14">
        <v>5172</v>
      </c>
      <c r="C309" s="15" t="s">
        <v>83</v>
      </c>
      <c r="D309" s="16">
        <v>12000</v>
      </c>
      <c r="E309" s="34">
        <v>3000</v>
      </c>
      <c r="F309" s="34">
        <f>SUM(D309:E309)</f>
        <v>15000</v>
      </c>
      <c r="G309" s="17">
        <v>2380</v>
      </c>
      <c r="H309" s="18">
        <f>SUM(G309/F309)</f>
        <v>0.15866666666666668</v>
      </c>
    </row>
    <row r="310" spans="1:8" ht="12.75">
      <c r="A310" s="14">
        <v>6171</v>
      </c>
      <c r="B310" s="14">
        <v>5175</v>
      </c>
      <c r="C310" s="15" t="s">
        <v>114</v>
      </c>
      <c r="D310" s="16">
        <v>10000</v>
      </c>
      <c r="E310" s="17">
        <v>0</v>
      </c>
      <c r="F310" s="34">
        <f>SUM(D310:E310)</f>
        <v>10000</v>
      </c>
      <c r="G310" s="17">
        <v>6558.4</v>
      </c>
      <c r="H310" s="18">
        <f>SUM(G310/F310)</f>
        <v>0.6558400000000001</v>
      </c>
    </row>
    <row r="311" spans="1:8" ht="12.75">
      <c r="A311" s="14">
        <v>6171</v>
      </c>
      <c r="B311" s="14">
        <v>5182</v>
      </c>
      <c r="C311" s="15" t="s">
        <v>148</v>
      </c>
      <c r="D311" s="16">
        <v>0</v>
      </c>
      <c r="E311" s="17">
        <v>0</v>
      </c>
      <c r="F311" s="34">
        <v>0</v>
      </c>
      <c r="G311" s="17">
        <v>63732</v>
      </c>
      <c r="H311" s="18" t="s">
        <v>40</v>
      </c>
    </row>
    <row r="312" spans="1:8" ht="12.75">
      <c r="A312" s="14">
        <v>6171</v>
      </c>
      <c r="B312" s="14">
        <v>5222</v>
      </c>
      <c r="C312" s="15" t="s">
        <v>149</v>
      </c>
      <c r="D312" s="16">
        <v>60000</v>
      </c>
      <c r="E312" s="34">
        <v>0</v>
      </c>
      <c r="F312" s="34">
        <f>SUM(D312:E312)</f>
        <v>60000</v>
      </c>
      <c r="G312" s="17">
        <v>20000</v>
      </c>
      <c r="H312" s="18">
        <f>SUM(G312/F312)</f>
        <v>0.3333333333333333</v>
      </c>
    </row>
    <row r="313" spans="1:8" ht="12.75">
      <c r="A313" s="14">
        <v>6171</v>
      </c>
      <c r="B313" s="14">
        <v>5229</v>
      </c>
      <c r="C313" s="15" t="s">
        <v>150</v>
      </c>
      <c r="D313" s="16">
        <v>12000</v>
      </c>
      <c r="E313" s="17">
        <v>0</v>
      </c>
      <c r="F313" s="34">
        <f>SUM(D313:E313)</f>
        <v>12000</v>
      </c>
      <c r="G313" s="17">
        <v>11730.8</v>
      </c>
      <c r="H313" s="18">
        <f>SUM(G313/F313)</f>
        <v>0.9775666666666668</v>
      </c>
    </row>
    <row r="314" spans="1:8" ht="12.75">
      <c r="A314" s="14">
        <v>6171</v>
      </c>
      <c r="B314" s="14">
        <v>5321</v>
      </c>
      <c r="C314" s="15" t="s">
        <v>109</v>
      </c>
      <c r="D314" s="16">
        <v>5000</v>
      </c>
      <c r="E314" s="17">
        <v>0</v>
      </c>
      <c r="F314" s="34">
        <f>SUM(D314:E314)</f>
        <v>5000</v>
      </c>
      <c r="G314" s="17">
        <v>4000</v>
      </c>
      <c r="H314" s="18">
        <f>SUM(G314/F314)</f>
        <v>0.8</v>
      </c>
    </row>
    <row r="315" spans="1:8" ht="12.75">
      <c r="A315" s="14">
        <v>6171</v>
      </c>
      <c r="B315" s="14">
        <v>5329</v>
      </c>
      <c r="C315" s="15" t="s">
        <v>151</v>
      </c>
      <c r="D315" s="16">
        <v>35600</v>
      </c>
      <c r="E315" s="17">
        <v>0</v>
      </c>
      <c r="F315" s="34">
        <f>SUM(D315:E315)</f>
        <v>35600</v>
      </c>
      <c r="G315" s="17">
        <v>35600</v>
      </c>
      <c r="H315" s="18">
        <f>SUM(G315/F315)</f>
        <v>1</v>
      </c>
    </row>
    <row r="316" spans="1:8" ht="12.75">
      <c r="A316" s="14">
        <v>6171</v>
      </c>
      <c r="B316" s="14">
        <v>5361</v>
      </c>
      <c r="C316" s="15" t="s">
        <v>152</v>
      </c>
      <c r="D316" s="16">
        <v>4000</v>
      </c>
      <c r="E316" s="17">
        <v>0</v>
      </c>
      <c r="F316" s="34">
        <f>SUM(D316:E316)</f>
        <v>4000</v>
      </c>
      <c r="G316" s="17">
        <v>3800</v>
      </c>
      <c r="H316" s="18">
        <f>SUM(G316/F316)</f>
        <v>0.95</v>
      </c>
    </row>
    <row r="317" spans="1:8" ht="12.75">
      <c r="A317" s="14">
        <v>6171</v>
      </c>
      <c r="B317" s="14">
        <v>5362</v>
      </c>
      <c r="C317" s="15" t="s">
        <v>153</v>
      </c>
      <c r="D317" s="16">
        <v>4000</v>
      </c>
      <c r="E317" s="34">
        <v>0</v>
      </c>
      <c r="F317" s="34">
        <f>SUM(D317:E317)</f>
        <v>4000</v>
      </c>
      <c r="G317" s="17">
        <v>3192</v>
      </c>
      <c r="H317" s="18">
        <f>SUM(G317/F317)</f>
        <v>0.798</v>
      </c>
    </row>
    <row r="318" spans="1:256" s="13" customFormat="1" ht="27.75" customHeight="1">
      <c r="A318" s="11" t="s">
        <v>7</v>
      </c>
      <c r="B318" s="11" t="s">
        <v>8</v>
      </c>
      <c r="C318" s="11" t="s">
        <v>9</v>
      </c>
      <c r="D318" s="31" t="s">
        <v>10</v>
      </c>
      <c r="E318" s="11" t="s">
        <v>11</v>
      </c>
      <c r="F318" s="11" t="s">
        <v>12</v>
      </c>
      <c r="G318" s="11" t="s">
        <v>13</v>
      </c>
      <c r="H318" s="11" t="s">
        <v>78</v>
      </c>
      <c r="I318" s="12"/>
      <c r="IO318" s="4"/>
      <c r="IP318" s="4"/>
      <c r="IQ318" s="4"/>
      <c r="IR318" s="4"/>
      <c r="IS318" s="4"/>
      <c r="IT318" s="4"/>
      <c r="IU318" s="4"/>
      <c r="IV318" s="4"/>
    </row>
    <row r="319" spans="1:8" ht="12.75">
      <c r="A319" s="14">
        <v>6171</v>
      </c>
      <c r="B319" s="14">
        <v>5363</v>
      </c>
      <c r="C319" s="15" t="s">
        <v>140</v>
      </c>
      <c r="D319" s="16">
        <v>0</v>
      </c>
      <c r="E319" s="34">
        <v>0</v>
      </c>
      <c r="F319" s="34">
        <f>SUM(D319:E319)</f>
        <v>0</v>
      </c>
      <c r="G319" s="17">
        <v>1</v>
      </c>
      <c r="H319" s="18" t="s">
        <v>40</v>
      </c>
    </row>
    <row r="320" spans="1:8" ht="12.75">
      <c r="A320" s="14">
        <v>6171</v>
      </c>
      <c r="B320" s="14">
        <v>6119</v>
      </c>
      <c r="C320" s="15" t="s">
        <v>154</v>
      </c>
      <c r="D320" s="16">
        <v>150000</v>
      </c>
      <c r="E320" s="34">
        <v>0</v>
      </c>
      <c r="F320" s="34">
        <f>SUM(D320:E320)</f>
        <v>150000</v>
      </c>
      <c r="G320" s="17">
        <v>0</v>
      </c>
      <c r="H320" s="18">
        <v>0</v>
      </c>
    </row>
    <row r="321" spans="1:8" ht="12.75">
      <c r="A321" s="14">
        <v>6171</v>
      </c>
      <c r="B321" s="14">
        <v>6901</v>
      </c>
      <c r="C321" s="15" t="s">
        <v>155</v>
      </c>
      <c r="D321" s="16">
        <v>6557245</v>
      </c>
      <c r="E321" s="17">
        <v>910989</v>
      </c>
      <c r="F321" s="34">
        <f>SUM(D321:E321)</f>
        <v>7468234</v>
      </c>
      <c r="G321" s="17">
        <v>0</v>
      </c>
      <c r="H321" s="18">
        <f>SUM(G321/F321)</f>
        <v>0</v>
      </c>
    </row>
    <row r="322" spans="1:8" ht="12.75">
      <c r="A322" s="11">
        <v>6171</v>
      </c>
      <c r="B322" s="11"/>
      <c r="C322" s="20" t="s">
        <v>71</v>
      </c>
      <c r="D322" s="24">
        <f>SUM(D288:D321)</f>
        <v>9304845</v>
      </c>
      <c r="E322" s="35">
        <f>SUM(E288+E289+E290+E291+E292+E293+E294+E295+E296+E297+E298+E299+E300+E301+E302+E303+E304+E305+E306+E307+E308+E309+E310+E311+E312+E313+E314+E315+E316+E317+E319+E320+E321)</f>
        <v>1302989</v>
      </c>
      <c r="F322" s="35">
        <f>SUM(F288:F321)</f>
        <v>10607834</v>
      </c>
      <c r="G322" s="21">
        <f>SUM(G288:G321)</f>
        <v>2631792.7700000005</v>
      </c>
      <c r="H322" s="18">
        <f>SUM(G322/F322)</f>
        <v>0.24809897760466468</v>
      </c>
    </row>
    <row r="323" spans="1:8" ht="12.75">
      <c r="A323" s="14">
        <v>6310</v>
      </c>
      <c r="B323" s="14">
        <v>5163</v>
      </c>
      <c r="C323" s="15" t="s">
        <v>104</v>
      </c>
      <c r="D323" s="16">
        <v>30000</v>
      </c>
      <c r="E323" s="17">
        <v>0</v>
      </c>
      <c r="F323" s="34">
        <f>SUM(D323:E323)</f>
        <v>30000</v>
      </c>
      <c r="G323" s="17">
        <v>19402</v>
      </c>
      <c r="H323" s="18">
        <f>SUM(G323/F323)</f>
        <v>0.6467333333333334</v>
      </c>
    </row>
    <row r="324" spans="1:8" ht="15" customHeight="1">
      <c r="A324" s="11">
        <v>6310</v>
      </c>
      <c r="B324" s="11"/>
      <c r="C324" s="20" t="s">
        <v>72</v>
      </c>
      <c r="D324" s="24">
        <v>30000</v>
      </c>
      <c r="E324" s="21">
        <v>0</v>
      </c>
      <c r="F324" s="35">
        <f>SUM(D324:E324)</f>
        <v>30000</v>
      </c>
      <c r="G324" s="21">
        <f>SUM(G323)</f>
        <v>19402</v>
      </c>
      <c r="H324" s="18">
        <f>SUM(G324/F324)</f>
        <v>0.6467333333333334</v>
      </c>
    </row>
    <row r="325" spans="1:8" ht="12.75">
      <c r="A325" s="14">
        <v>6320</v>
      </c>
      <c r="B325" s="14">
        <v>5169</v>
      </c>
      <c r="C325" s="15" t="s">
        <v>156</v>
      </c>
      <c r="D325" s="16">
        <v>0</v>
      </c>
      <c r="E325" s="34">
        <v>0</v>
      </c>
      <c r="F325" s="34">
        <f>SUM(D325:E325)</f>
        <v>0</v>
      </c>
      <c r="G325" s="17">
        <v>0</v>
      </c>
      <c r="H325" s="18" t="s">
        <v>40</v>
      </c>
    </row>
    <row r="326" spans="1:8" ht="12.75">
      <c r="A326" s="11">
        <v>6320</v>
      </c>
      <c r="B326" s="11"/>
      <c r="C326" s="20" t="s">
        <v>157</v>
      </c>
      <c r="D326" s="24">
        <f>SUM(D325)</f>
        <v>0</v>
      </c>
      <c r="E326" s="21">
        <f>SUM(E325)</f>
        <v>0</v>
      </c>
      <c r="F326" s="35">
        <f>SUM(D326:E326)</f>
        <v>0</v>
      </c>
      <c r="G326" s="21">
        <f>SUM(G325)</f>
        <v>0</v>
      </c>
      <c r="H326" s="18" t="s">
        <v>40</v>
      </c>
    </row>
    <row r="327" spans="1:8" ht="12.75">
      <c r="A327" s="14">
        <v>6330</v>
      </c>
      <c r="B327" s="14">
        <v>5345</v>
      </c>
      <c r="C327" s="15" t="s">
        <v>158</v>
      </c>
      <c r="D327" s="16">
        <v>0</v>
      </c>
      <c r="E327" s="17">
        <v>0</v>
      </c>
      <c r="F327" s="34">
        <v>0</v>
      </c>
      <c r="G327" s="17">
        <v>6</v>
      </c>
      <c r="H327" s="18" t="s">
        <v>40</v>
      </c>
    </row>
    <row r="328" spans="1:8" ht="12.75">
      <c r="A328" s="11">
        <v>6330</v>
      </c>
      <c r="B328" s="11"/>
      <c r="C328" s="20" t="s">
        <v>159</v>
      </c>
      <c r="D328" s="24">
        <v>0</v>
      </c>
      <c r="E328" s="21">
        <v>0</v>
      </c>
      <c r="F328" s="35">
        <v>0</v>
      </c>
      <c r="G328" s="21">
        <v>6</v>
      </c>
      <c r="H328" s="18" t="s">
        <v>40</v>
      </c>
    </row>
    <row r="329" spans="1:8" ht="12.75">
      <c r="A329" s="14">
        <v>6399</v>
      </c>
      <c r="B329" s="14">
        <v>5362</v>
      </c>
      <c r="C329" s="15" t="s">
        <v>107</v>
      </c>
      <c r="D329" s="16">
        <v>317000</v>
      </c>
      <c r="E329" s="17">
        <v>0</v>
      </c>
      <c r="F329" s="34">
        <f>SUM(D329:E329)</f>
        <v>317000</v>
      </c>
      <c r="G329" s="17">
        <v>316560</v>
      </c>
      <c r="H329" s="18">
        <f>SUM(G329/F329)</f>
        <v>0.9986119873817034</v>
      </c>
    </row>
    <row r="330" spans="1:8" ht="12.75">
      <c r="A330" s="11">
        <v>6399</v>
      </c>
      <c r="B330" s="11"/>
      <c r="C330" s="20" t="s">
        <v>160</v>
      </c>
      <c r="D330" s="24">
        <f>SUM(D329)</f>
        <v>317000</v>
      </c>
      <c r="E330" s="35">
        <f>SUM(E329)</f>
        <v>0</v>
      </c>
      <c r="F330" s="35">
        <f>SUM(F329)</f>
        <v>317000</v>
      </c>
      <c r="G330" s="21">
        <f>SUM(G329)</f>
        <v>316560</v>
      </c>
      <c r="H330" s="22">
        <f>SUM(G330/F330)</f>
        <v>0.9986119873817034</v>
      </c>
    </row>
    <row r="331" spans="1:8" ht="14.25" customHeight="1">
      <c r="A331" s="11"/>
      <c r="B331" s="11">
        <v>8124</v>
      </c>
      <c r="C331" s="20" t="s">
        <v>161</v>
      </c>
      <c r="D331" s="24">
        <v>1050000</v>
      </c>
      <c r="E331" s="21">
        <v>0</v>
      </c>
      <c r="F331" s="35">
        <f>SUM(D331:E331)</f>
        <v>1050000</v>
      </c>
      <c r="G331" s="21">
        <v>962500</v>
      </c>
      <c r="H331" s="22">
        <f>SUM(G331/F331)</f>
        <v>0.9166666666666666</v>
      </c>
    </row>
    <row r="332" spans="1:8" ht="12.75">
      <c r="A332" s="37" t="s">
        <v>76</v>
      </c>
      <c r="B332" s="37"/>
      <c r="C332" s="37"/>
      <c r="D332" s="38">
        <f>SUM(D100+D108+D112+D114+D136+D147+D154+D156+D159+D163+D165+D175+D182+D200+D204+D206+D211+D213+D224+D241+D243+D252+D256+D258+D263+D276+D282+D287+D322+D324+D326+D330+D331)</f>
        <v>20325845</v>
      </c>
      <c r="E332" s="38">
        <f>SUM(E100+E108+E112+E114+E136+E147+E154+E156+E159+E163+E165+E175+E182+E200+E204+E206+E211+E213+E224+E241+E243+E252+E256+E258+E263+E276+E282+E287+E322+E324+E326+E328+E330+E331)</f>
        <v>1770989</v>
      </c>
      <c r="F332" s="39">
        <f>SUM(F100+F108+F112+F114+F136+F147+F154+F156+F159+F163+F165+F175+F182+F200+F204+F206+F211+F213+F224+F241+F243+F252+F256+F258+F263+F276+F282+F322+F324+F326+F328+F330+F331)</f>
        <v>22076834</v>
      </c>
      <c r="G332" s="38">
        <f>SUM(G100+G108+G112+G114+G136+G147+G154+G156+G159+G163+G165+G175+G182+G200+G204+G206+G211+G213+G224+G241+G243+G252+G256+G258+G263+G276+G282+G287+G322+G324+G326+G328+G330+G331)</f>
        <v>11286902.680000002</v>
      </c>
      <c r="H332" s="40">
        <f>SUM(G332/F332)</f>
        <v>0.5112554943340155</v>
      </c>
    </row>
    <row r="333" spans="1:6" ht="12.75">
      <c r="A333" s="7"/>
      <c r="B333" s="7"/>
      <c r="C333" s="7"/>
      <c r="D333" s="7"/>
      <c r="F333" s="41"/>
    </row>
    <row r="334" spans="1:6" ht="12.75">
      <c r="A334" s="7"/>
      <c r="B334" s="7"/>
      <c r="C334" s="7"/>
      <c r="D334" s="7"/>
      <c r="F334" s="41"/>
    </row>
    <row r="335" spans="1:6" ht="12.75">
      <c r="A335" s="7"/>
      <c r="B335" s="7"/>
      <c r="C335" s="7"/>
      <c r="D335" s="7"/>
      <c r="F335" s="41"/>
    </row>
    <row r="336" spans="1:8" ht="11.25" customHeight="1">
      <c r="A336" s="42" t="s">
        <v>162</v>
      </c>
      <c r="B336" s="42"/>
      <c r="C336" s="42" t="s">
        <v>163</v>
      </c>
      <c r="D336" s="42"/>
      <c r="E336" s="42"/>
      <c r="F336" s="43"/>
      <c r="G336" s="42"/>
      <c r="H336" s="44"/>
    </row>
    <row r="337" spans="1:6" ht="12.75">
      <c r="A337" s="7"/>
      <c r="B337" s="7"/>
      <c r="C337" s="7"/>
      <c r="D337" s="7"/>
      <c r="F337" s="41"/>
    </row>
    <row r="338" spans="1:8" ht="11.25" customHeight="1">
      <c r="A338" s="42" t="s">
        <v>164</v>
      </c>
      <c r="B338" s="42"/>
      <c r="C338" s="42" t="s">
        <v>165</v>
      </c>
      <c r="D338" s="42"/>
      <c r="E338" s="42"/>
      <c r="F338" s="43"/>
      <c r="G338" s="42"/>
      <c r="H338" s="44"/>
    </row>
    <row r="339" spans="1:6" ht="12.75">
      <c r="A339" s="7"/>
      <c r="B339" s="7"/>
      <c r="C339" s="7"/>
      <c r="D339" s="7"/>
      <c r="F339" s="41"/>
    </row>
    <row r="340" spans="1:6" ht="12.75">
      <c r="A340" s="7"/>
      <c r="B340" s="7"/>
      <c r="C340" s="7"/>
      <c r="D340" s="7"/>
      <c r="F340" s="41"/>
    </row>
    <row r="341" ht="12.75">
      <c r="C341" s="7"/>
    </row>
    <row r="342" ht="12.75">
      <c r="C342" s="7"/>
    </row>
    <row r="343" ht="12.75">
      <c r="C343" s="7"/>
    </row>
    <row r="344" ht="12.75">
      <c r="C344" s="7"/>
    </row>
    <row r="345" ht="12.75">
      <c r="C345" s="7"/>
    </row>
    <row r="346" ht="12.75">
      <c r="C346" s="7"/>
    </row>
    <row r="347" ht="12.75">
      <c r="C347" s="7"/>
    </row>
    <row r="348" ht="12.75">
      <c r="C348" s="7"/>
    </row>
    <row r="349" ht="12.75">
      <c r="C349" s="7"/>
    </row>
    <row r="350" ht="12.75">
      <c r="C350" s="7"/>
    </row>
    <row r="351" ht="12.75">
      <c r="C351" s="7"/>
    </row>
    <row r="352" ht="12.75">
      <c r="C352" s="7"/>
    </row>
    <row r="353" ht="12.75">
      <c r="C353" s="7"/>
    </row>
    <row r="354" ht="12.75">
      <c r="C354" s="7"/>
    </row>
    <row r="355" ht="12.75">
      <c r="C355" s="7"/>
    </row>
    <row r="356" ht="12.75">
      <c r="C356" s="7"/>
    </row>
    <row r="357" ht="12.75">
      <c r="C357" s="7"/>
    </row>
    <row r="358" ht="12.75">
      <c r="C358" s="7"/>
    </row>
    <row r="359" ht="12.75">
      <c r="C359" s="7"/>
    </row>
    <row r="360" ht="12.75">
      <c r="C360" s="7"/>
    </row>
    <row r="361" ht="12.75">
      <c r="C361" s="7"/>
    </row>
    <row r="362" ht="12.75">
      <c r="C362" s="7"/>
    </row>
    <row r="363" ht="12.75">
      <c r="C363" s="7"/>
    </row>
    <row r="364" ht="12.75">
      <c r="C364" s="7"/>
    </row>
    <row r="365" ht="12.75">
      <c r="C365" s="7"/>
    </row>
    <row r="366" ht="12.75">
      <c r="C366" s="7"/>
    </row>
    <row r="367" ht="12.75">
      <c r="C367" s="7"/>
    </row>
    <row r="368" ht="12.75">
      <c r="C368" s="7"/>
    </row>
    <row r="369" ht="12.75">
      <c r="C369" s="7"/>
    </row>
    <row r="370" ht="12.75">
      <c r="C370" s="7"/>
    </row>
    <row r="371" ht="12.75">
      <c r="C371" s="7"/>
    </row>
    <row r="372" ht="12.75">
      <c r="C372" s="7"/>
    </row>
    <row r="373" ht="12.75">
      <c r="C373" s="7"/>
    </row>
    <row r="374" ht="12.75">
      <c r="C374" s="7"/>
    </row>
    <row r="375" ht="12.75">
      <c r="C375" s="7"/>
    </row>
    <row r="376" ht="12.75">
      <c r="C376" s="7"/>
    </row>
    <row r="377" ht="12.75">
      <c r="C377" s="7"/>
    </row>
    <row r="378" ht="12.75">
      <c r="C378" s="7"/>
    </row>
    <row r="379" ht="12.75">
      <c r="C379" s="7"/>
    </row>
    <row r="380" ht="12.75">
      <c r="C380" s="7"/>
    </row>
    <row r="381" ht="12.75">
      <c r="C381" s="7"/>
    </row>
    <row r="382" ht="12.75">
      <c r="C382" s="7"/>
    </row>
    <row r="383" ht="12.75">
      <c r="C383" s="7"/>
    </row>
    <row r="384" ht="12.75">
      <c r="C384" s="7"/>
    </row>
    <row r="385" ht="12.75">
      <c r="C385" s="7"/>
    </row>
    <row r="386" ht="12.75">
      <c r="C386" s="7"/>
    </row>
    <row r="387" ht="12.75">
      <c r="C387" s="7"/>
    </row>
    <row r="388" ht="12.75">
      <c r="C388" s="7"/>
    </row>
    <row r="389" ht="12.75">
      <c r="C389" s="7"/>
    </row>
  </sheetData>
  <mergeCells count="10">
    <mergeCell ref="A1:D1"/>
    <mergeCell ref="A2:H2"/>
    <mergeCell ref="A3:H3"/>
    <mergeCell ref="A4:H4"/>
    <mergeCell ref="A5:H5"/>
    <mergeCell ref="A6:H6"/>
    <mergeCell ref="A7:H7"/>
    <mergeCell ref="A92:H92"/>
    <mergeCell ref="A336:B336"/>
    <mergeCell ref="A338:B338"/>
  </mergeCells>
  <printOptions/>
  <pageMargins left="0.24027777777777778" right="0.24027777777777778" top="0.4201388888888889" bottom="0.359722222222222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Grygov</dc:creator>
  <cp:keywords/>
  <dc:description/>
  <cp:lastModifiedBy>Radka Podmolíková</cp:lastModifiedBy>
  <cp:lastPrinted>2009-01-30T06:53:47Z</cp:lastPrinted>
  <dcterms:created xsi:type="dcterms:W3CDTF">2000-11-08T07:10:26Z</dcterms:created>
  <dcterms:modified xsi:type="dcterms:W3CDTF">2009-02-23T07:25:05Z</dcterms:modified>
  <cp:category/>
  <cp:version/>
  <cp:contentType/>
  <cp:contentStatus/>
  <cp:revision>85</cp:revision>
</cp:coreProperties>
</file>