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List2" sheetId="1" r:id="rId1"/>
    <sheet name="List3" sheetId="2" r:id="rId2"/>
    <sheet name="List1" sheetId="3" r:id="rId3"/>
  </sheets>
  <definedNames>
    <definedName name="_xlnm.Print_Area" localSheetId="2">'List1'!$A$1:$H$285</definedName>
  </definedNames>
  <calcPr fullCalcOnLoad="1"/>
</workbook>
</file>

<file path=xl/sharedStrings.xml><?xml version="1.0" encoding="utf-8"?>
<sst xmlns="http://schemas.openxmlformats.org/spreadsheetml/2006/main" count="354" uniqueCount="170">
  <si>
    <t>Rozpočtové opatření č. 4/2005</t>
  </si>
  <si>
    <t>Rozpočet obce Grygov pro rok 2005 schválen zastupitelstvem Obce Grygov na veřejném zasedání dne 21.3.2005</t>
  </si>
  <si>
    <t>Rozpočtové opatření č. 1/2005 a 2/2005 schváleno zastupitelstvem Obce Grygov na veřejném zasedání dne 18.4.2005</t>
  </si>
  <si>
    <t>Rozpočtové opatření č. 3/2005 schváleno zastupitelstvem Obce Grygov na veřejném zasedání 13.6.2005</t>
  </si>
  <si>
    <t>Příjmy</t>
  </si>
  <si>
    <t>§</t>
  </si>
  <si>
    <t>pol</t>
  </si>
  <si>
    <t>Popis</t>
  </si>
  <si>
    <t>Schválený rozpočet</t>
  </si>
  <si>
    <t>Rozpočtové opatření</t>
  </si>
  <si>
    <t>Upravený rozpočet</t>
  </si>
  <si>
    <t>Plnění</t>
  </si>
  <si>
    <t>Plnění v %</t>
  </si>
  <si>
    <t>Daň z příjmu fyzických osob ze závislé činnosti a funkčních požitků</t>
  </si>
  <si>
    <t>Daň z příjmu fyzických osob ze SVČ</t>
  </si>
  <si>
    <t>Daň z příjmů fyzických osob z kapitálových výnosů</t>
  </si>
  <si>
    <t>Daň z příjmů právnických osob</t>
  </si>
  <si>
    <t>Daň z přidané hodnoty</t>
  </si>
  <si>
    <t>Odvody za odnětí půdy ze zemědělského půdního fondu</t>
  </si>
  <si>
    <t>Poplatek za likvidaci komunálního odpadu</t>
  </si>
  <si>
    <t>Poplatek ze psů</t>
  </si>
  <si>
    <t>Poplatek za užívání veřejného prostranství</t>
  </si>
  <si>
    <t>Poplatek za povolení vjezdu</t>
  </si>
  <si>
    <t>Poplatek za provozovaný výherní hrací přístroj</t>
  </si>
  <si>
    <t>Odvod výtěžku z provozování loterií</t>
  </si>
  <si>
    <t>Správní poplatky</t>
  </si>
  <si>
    <t>Daň z nemovitosti</t>
  </si>
  <si>
    <t>Splátky půjčených prostředků od obyvatelstva</t>
  </si>
  <si>
    <t>bez ÚZ</t>
  </si>
  <si>
    <t>Neinvestiční přijaté dotace ze státního rozpočtu</t>
  </si>
  <si>
    <t>Ostatní neinvestiční přijaté dotace</t>
  </si>
  <si>
    <t>Neinvestiční přijaté dotace od krajů</t>
  </si>
  <si>
    <t>Převody z rozpočtových účtů</t>
  </si>
  <si>
    <t>******</t>
  </si>
  <si>
    <t>ÚZ 90102</t>
  </si>
  <si>
    <t>Investiční přijaté dotace</t>
  </si>
  <si>
    <t>Investiční přijaté dotace od krajů</t>
  </si>
  <si>
    <t>Bez OdPa</t>
  </si>
  <si>
    <t>Příjmy z poskytování služeb a výrobků</t>
  </si>
  <si>
    <t>Vnitřní obchod, služby a cestovní ruch</t>
  </si>
  <si>
    <t>Ostatní záležitosti v silniční dopravě</t>
  </si>
  <si>
    <t>Příjmy z prodeje krátkodobého a drobného majetku</t>
  </si>
  <si>
    <t>Přijaté nekapitálové příspěvky a náhrady</t>
  </si>
  <si>
    <t>Odvádění a čištění odpadních vod a nakládání s kaly</t>
  </si>
  <si>
    <t>Předškolní zařízení</t>
  </si>
  <si>
    <t>Základní školy</t>
  </si>
  <si>
    <t>Školní stravování při  předškoním a základním vzdělávání</t>
  </si>
  <si>
    <t>Příjmy z provozu knihovny</t>
  </si>
  <si>
    <t>Činnosti knihovnické</t>
  </si>
  <si>
    <t>Příjmy z poskytování služeb</t>
  </si>
  <si>
    <t>Záležitosti kultury</t>
  </si>
  <si>
    <t>Sportovní zařízení v majetku obce</t>
  </si>
  <si>
    <t>Příjmy z pronájmu ostatních nemovitostí a jejich částí</t>
  </si>
  <si>
    <t>Ostatní tělovýchovná činnost</t>
  </si>
  <si>
    <t>Všeobecná ambulantní péče</t>
  </si>
  <si>
    <t>Příjmy z úroků</t>
  </si>
  <si>
    <t>Podpora individuální bytové výstavby</t>
  </si>
  <si>
    <t>Bytové hospodářství</t>
  </si>
  <si>
    <t>Nebytové hospodářství</t>
  </si>
  <si>
    <t>Přijaté pojistné náhrady</t>
  </si>
  <si>
    <t>Veřejné osvětlení</t>
  </si>
  <si>
    <t>Příjmy z pronájmu pozemků</t>
  </si>
  <si>
    <t>Komunální služby a územní rozvoj</t>
  </si>
  <si>
    <t>Příjmy z prodeje zboží</t>
  </si>
  <si>
    <t>Sběr a svoz komunálních odpadů</t>
  </si>
  <si>
    <t>Využívání a znškodňování komunálních odpadů</t>
  </si>
  <si>
    <t>Pečovatelská služba</t>
  </si>
  <si>
    <t>Příjmy z úhrad dobývacího prostoru a z vydobytých nerostů</t>
  </si>
  <si>
    <t>Činost místní správy</t>
  </si>
  <si>
    <t>Obecné příjmy a výdaje z finančních operací</t>
  </si>
  <si>
    <t>Neidentifikované příjmy</t>
  </si>
  <si>
    <t>*******</t>
  </si>
  <si>
    <t>Ostatní činnosti j.n.</t>
  </si>
  <si>
    <t>Změna stavu krátkodobých prostředků na bankovních účtech</t>
  </si>
  <si>
    <t>Dlouhodobé přijaté prostředky</t>
  </si>
  <si>
    <t>Součet</t>
  </si>
  <si>
    <t>Výdaje</t>
  </si>
  <si>
    <t>Částka</t>
  </si>
  <si>
    <t>Čerpání</t>
  </si>
  <si>
    <t>Čerpání v %</t>
  </si>
  <si>
    <t>Služby telekomunikací a radiokomunikací</t>
  </si>
  <si>
    <t>Nákup materiálu j.n.</t>
  </si>
  <si>
    <t>Nákup ostatních služeb</t>
  </si>
  <si>
    <t>Silnice</t>
  </si>
  <si>
    <t>Úroky z úvěru</t>
  </si>
  <si>
    <t>Opravy a udržování</t>
  </si>
  <si>
    <t>Budovy, haly a stavby</t>
  </si>
  <si>
    <t>Ostatní záležitosti pozemních komunikací</t>
  </si>
  <si>
    <t>Pitná voda</t>
  </si>
  <si>
    <t>Platy zaměstnanců v pracovním poměru</t>
  </si>
  <si>
    <t>Povinné pojištění na sociální zabezpečení</t>
  </si>
  <si>
    <t>Povinné pojištění na veřejné zdravotní pojištění</t>
  </si>
  <si>
    <t xml:space="preserve">Ostatní pojistné </t>
  </si>
  <si>
    <t>Prádlo, oděv a obuv</t>
  </si>
  <si>
    <t>Úroky</t>
  </si>
  <si>
    <t>Vodné</t>
  </si>
  <si>
    <t xml:space="preserve">Elektrická energie </t>
  </si>
  <si>
    <t xml:space="preserve">Telefonní poplatky </t>
  </si>
  <si>
    <t>Služby peněžních ústavů</t>
  </si>
  <si>
    <t>Konzultační, poradenské a právní služby</t>
  </si>
  <si>
    <t>Nákup služeb j.n.</t>
  </si>
  <si>
    <t>Platby daní a poplatků</t>
  </si>
  <si>
    <t>Budovy, haly a stavby ÚZ 90102</t>
  </si>
  <si>
    <t>Ostatní neinvestiční výdaje j.n.</t>
  </si>
  <si>
    <t>Nákup materiálu</t>
  </si>
  <si>
    <t>Služby školení a vzdělávání</t>
  </si>
  <si>
    <t>Neinvestiční transfery obcím</t>
  </si>
  <si>
    <t>Neinvestiční příspěvky</t>
  </si>
  <si>
    <t>Ostatní povinné pojistné hrazené zaměstnavatelem</t>
  </si>
  <si>
    <t>Školní stravování při předškolním a základním vzdělávání</t>
  </si>
  <si>
    <t>Knihy, učební pomůcky a tisk</t>
  </si>
  <si>
    <t>Služby pošt</t>
  </si>
  <si>
    <t>Programové vybavení</t>
  </si>
  <si>
    <t>Občerstvení</t>
  </si>
  <si>
    <t>Věcné dary</t>
  </si>
  <si>
    <t xml:space="preserve">Opravy a údržba </t>
  </si>
  <si>
    <t>Pořízení, zachování a obnova hodnot místního kulturního povědomí</t>
  </si>
  <si>
    <t>Rozhlas a televize</t>
  </si>
  <si>
    <t>Ostatní záležitosti sdělovacích prostředků</t>
  </si>
  <si>
    <t>Ostatní osobní výdaje</t>
  </si>
  <si>
    <t>Potraviny</t>
  </si>
  <si>
    <t>Ostatní záležitosti kultury</t>
  </si>
  <si>
    <t>Voda</t>
  </si>
  <si>
    <t>Plyn</t>
  </si>
  <si>
    <t>Elektrická energie</t>
  </si>
  <si>
    <t>Nájemné</t>
  </si>
  <si>
    <t>Nákup služeb</t>
  </si>
  <si>
    <t>Neinvestiční dotace občanským sdružením</t>
  </si>
  <si>
    <t>Investiční půjčené prostředky obyvatelstvu</t>
  </si>
  <si>
    <t>Podpora individuální bytoví výstavby</t>
  </si>
  <si>
    <t>Ostatní pojištění</t>
  </si>
  <si>
    <t xml:space="preserve">Opravy a udržování </t>
  </si>
  <si>
    <t>Pohonné hmoty, oleje, maziva</t>
  </si>
  <si>
    <t>Dopravní prostředky</t>
  </si>
  <si>
    <t>Komunální služby a územní rozvoj j.n.</t>
  </si>
  <si>
    <t>Ochranné pomůcky</t>
  </si>
  <si>
    <t>Likvidace nebezpečného odpadu</t>
  </si>
  <si>
    <t>Sběr a svoz nebezpečných odpadů</t>
  </si>
  <si>
    <t>Nákup zboží</t>
  </si>
  <si>
    <t xml:space="preserve">Nákup služeb </t>
  </si>
  <si>
    <t>Péče o vzhled obcí a veřejnou zeleň</t>
  </si>
  <si>
    <t>Ostatní povinné pojistné</t>
  </si>
  <si>
    <t>Ostatní sociální péče a pomoc starým občanům</t>
  </si>
  <si>
    <t xml:space="preserve">Plyn </t>
  </si>
  <si>
    <t>Pohonné hmoty</t>
  </si>
  <si>
    <t>Požární ochrana - dobrovolná část</t>
  </si>
  <si>
    <t>Odměny členům zastupitelstev obcí a krajů</t>
  </si>
  <si>
    <t>Povinné pojistné na sociální zabezpečení</t>
  </si>
  <si>
    <t>Zastupitelstva obcí</t>
  </si>
  <si>
    <t>Povinné pojistné na veřejné zdravotní pojištění</t>
  </si>
  <si>
    <t>Drobný hmotný dlouhodobý majetek</t>
  </si>
  <si>
    <t xml:space="preserve">Voda </t>
  </si>
  <si>
    <t>Školení a vzdělávání</t>
  </si>
  <si>
    <t xml:space="preserve">Nákup ostatních služeb </t>
  </si>
  <si>
    <t>Pohoštění</t>
  </si>
  <si>
    <t>Poskytované zálohy vlastní pokladně</t>
  </si>
  <si>
    <t>Neinvestinčí dotace občanským sdružením</t>
  </si>
  <si>
    <t>Ostatní neinvestiční dotace neziskovým a podobným organizacím</t>
  </si>
  <si>
    <t>Neinvestiční dotace obcím</t>
  </si>
  <si>
    <t>Neinvestiční transfery</t>
  </si>
  <si>
    <t>Nákup kolků</t>
  </si>
  <si>
    <t>Úhrady sankcé jiným rozpočtům</t>
  </si>
  <si>
    <t>Pozemky</t>
  </si>
  <si>
    <t>Činnost místní správy</t>
  </si>
  <si>
    <t>Pojištění funkčně nespecifikované</t>
  </si>
  <si>
    <t>Převody vlastním rozpočtovým účtům</t>
  </si>
  <si>
    <t>Převody vlastním fondům</t>
  </si>
  <si>
    <t>Vratky transferů poskytnutých v minulých rozpočtových obdobích</t>
  </si>
  <si>
    <t>Finanční vypořádání minulých let</t>
  </si>
  <si>
    <t>Splátky půjček a úvěrů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</si>
</sst>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%"/>
    <numFmt numFmtId="166" formatCode="@"/>
    <numFmt numFmtId="167" formatCode="_-* #,##0.00&quot; Kč&quot;_-;\-* #,##0.00&quot; Kč&quot;_-;_-* \-??&quot; Kč&quot;_-;_-@_-"/>
  </numFmts>
  <fonts count="12">
    <font>
      <sz val="10"/>
      <name val="Arial CE"/>
      <family val="2"/>
    </font>
    <font>
      <sz val="10"/>
      <name val="Arial"/>
      <family val="0"/>
    </font>
    <font>
      <sz val="11"/>
      <name val="Times New Roman CE"/>
      <family val="1"/>
    </font>
    <font>
      <sz val="10"/>
      <name val="Times New Roman CE"/>
      <family val="1"/>
    </font>
    <font>
      <b/>
      <sz val="16"/>
      <name val="Times New Roman CE"/>
      <family val="1"/>
    </font>
    <font>
      <sz val="16"/>
      <name val="Times New Roman CE"/>
      <family val="1"/>
    </font>
    <font>
      <b/>
      <sz val="12"/>
      <name val="Times New Roman CE"/>
      <family val="1"/>
    </font>
    <font>
      <b/>
      <sz val="11"/>
      <name val="Times New Roman CE"/>
      <family val="1"/>
    </font>
    <font>
      <b/>
      <sz val="10"/>
      <name val="Arial CE"/>
      <family val="2"/>
    </font>
    <font>
      <b/>
      <sz val="10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8">
    <xf numFmtId="164" fontId="0" fillId="0" borderId="0" xfId="0" applyAlignment="1">
      <alignment/>
    </xf>
    <xf numFmtId="164" fontId="2" fillId="0" borderId="0" xfId="0" applyFont="1" applyAlignment="1">
      <alignment horizontal="center" wrapText="1"/>
    </xf>
    <xf numFmtId="164" fontId="2" fillId="0" borderId="0" xfId="0" applyFont="1" applyAlignment="1">
      <alignment wrapText="1"/>
    </xf>
    <xf numFmtId="164" fontId="3" fillId="0" borderId="0" xfId="0" applyFont="1" applyAlignment="1">
      <alignment wrapText="1"/>
    </xf>
    <xf numFmtId="165" fontId="3" fillId="0" borderId="0" xfId="0" applyNumberFormat="1" applyFont="1" applyAlignment="1">
      <alignment wrapText="1"/>
    </xf>
    <xf numFmtId="164" fontId="2" fillId="0" borderId="0" xfId="0" applyFont="1" applyAlignment="1">
      <alignment/>
    </xf>
    <xf numFmtId="164" fontId="4" fillId="0" borderId="0" xfId="0" applyFont="1" applyBorder="1" applyAlignment="1">
      <alignment horizontal="left" wrapText="1"/>
    </xf>
    <xf numFmtId="164" fontId="0" fillId="0" borderId="0" xfId="0" applyFont="1" applyAlignment="1">
      <alignment wrapText="1"/>
    </xf>
    <xf numFmtId="165" fontId="0" fillId="0" borderId="0" xfId="0" applyNumberFormat="1" applyFont="1" applyAlignment="1">
      <alignment wrapText="1"/>
    </xf>
    <xf numFmtId="164" fontId="5" fillId="0" borderId="0" xfId="0" applyFont="1" applyAlignment="1">
      <alignment/>
    </xf>
    <xf numFmtId="166" fontId="6" fillId="0" borderId="0" xfId="0" applyNumberFormat="1" applyFont="1" applyBorder="1" applyAlignment="1">
      <alignment horizontal="left" wrapText="1"/>
    </xf>
    <xf numFmtId="164" fontId="0" fillId="0" borderId="0" xfId="0" applyAlignment="1">
      <alignment wrapText="1"/>
    </xf>
    <xf numFmtId="164" fontId="5" fillId="0" borderId="0" xfId="0" applyFont="1" applyAlignment="1">
      <alignment/>
    </xf>
    <xf numFmtId="164" fontId="7" fillId="0" borderId="0" xfId="0" applyFont="1" applyBorder="1" applyAlignment="1">
      <alignment horizontal="left" wrapText="1"/>
    </xf>
    <xf numFmtId="164" fontId="8" fillId="0" borderId="0" xfId="0" applyFont="1" applyAlignment="1">
      <alignment horizontal="left" wrapText="1"/>
    </xf>
    <xf numFmtId="164" fontId="2" fillId="0" borderId="0" xfId="0" applyFont="1" applyAlignment="1">
      <alignment/>
    </xf>
    <xf numFmtId="164" fontId="7" fillId="0" borderId="0" xfId="0" applyFont="1" applyAlignment="1">
      <alignment horizontal="center" wrapText="1"/>
    </xf>
    <xf numFmtId="164" fontId="7" fillId="0" borderId="0" xfId="0" applyFont="1" applyAlignment="1">
      <alignment wrapText="1"/>
    </xf>
    <xf numFmtId="164" fontId="9" fillId="0" borderId="0" xfId="0" applyFont="1" applyAlignment="1">
      <alignment wrapText="1"/>
    </xf>
    <xf numFmtId="165" fontId="9" fillId="0" borderId="0" xfId="0" applyNumberFormat="1" applyFont="1" applyAlignment="1">
      <alignment wrapText="1"/>
    </xf>
    <xf numFmtId="164" fontId="7" fillId="0" borderId="0" xfId="0" applyFont="1" applyAlignment="1">
      <alignment/>
    </xf>
    <xf numFmtId="164" fontId="10" fillId="0" borderId="1" xfId="0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164" fontId="10" fillId="0" borderId="0" xfId="0" applyFont="1" applyAlignment="1">
      <alignment horizontal="center" vertical="center"/>
    </xf>
    <xf numFmtId="164" fontId="2" fillId="0" borderId="1" xfId="0" applyFont="1" applyBorder="1" applyAlignment="1">
      <alignment horizontal="center" wrapText="1"/>
    </xf>
    <xf numFmtId="164" fontId="2" fillId="0" borderId="1" xfId="0" applyFont="1" applyBorder="1" applyAlignment="1">
      <alignment horizontal="left" wrapText="1"/>
    </xf>
    <xf numFmtId="167" fontId="3" fillId="0" borderId="1" xfId="17" applyFont="1" applyFill="1" applyBorder="1" applyAlignment="1" applyProtection="1">
      <alignment horizontal="right" wrapText="1"/>
      <protection/>
    </xf>
    <xf numFmtId="165" fontId="3" fillId="0" borderId="1" xfId="17" applyNumberFormat="1" applyFont="1" applyFill="1" applyBorder="1" applyAlignment="1" applyProtection="1">
      <alignment horizontal="center" wrapText="1"/>
      <protection/>
    </xf>
    <xf numFmtId="164" fontId="2" fillId="0" borderId="0" xfId="0" applyFont="1" applyAlignment="1">
      <alignment horizontal="center"/>
    </xf>
    <xf numFmtId="164" fontId="11" fillId="0" borderId="1" xfId="0" applyFont="1" applyBorder="1" applyAlignment="1">
      <alignment horizontal="left" wrapText="1"/>
    </xf>
    <xf numFmtId="164" fontId="7" fillId="2" borderId="1" xfId="0" applyFont="1" applyFill="1" applyBorder="1" applyAlignment="1">
      <alignment horizontal="center" wrapText="1"/>
    </xf>
    <xf numFmtId="164" fontId="7" fillId="2" borderId="1" xfId="0" applyFont="1" applyFill="1" applyBorder="1" applyAlignment="1">
      <alignment horizontal="left" wrapText="1"/>
    </xf>
    <xf numFmtId="167" fontId="9" fillId="2" borderId="1" xfId="17" applyFont="1" applyFill="1" applyBorder="1" applyAlignment="1" applyProtection="1">
      <alignment horizontal="right" wrapText="1"/>
      <protection/>
    </xf>
    <xf numFmtId="167" fontId="10" fillId="2" borderId="1" xfId="17" applyFont="1" applyFill="1" applyBorder="1" applyAlignment="1" applyProtection="1">
      <alignment horizontal="right" wrapText="1"/>
      <protection/>
    </xf>
    <xf numFmtId="165" fontId="9" fillId="2" borderId="1" xfId="17" applyNumberFormat="1" applyFont="1" applyFill="1" applyBorder="1" applyAlignment="1" applyProtection="1">
      <alignment horizontal="center" wrapText="1"/>
      <protection/>
    </xf>
    <xf numFmtId="164" fontId="7" fillId="0" borderId="0" xfId="0" applyFont="1" applyAlignment="1">
      <alignment horizontal="center"/>
    </xf>
    <xf numFmtId="164" fontId="2" fillId="0" borderId="1" xfId="0" applyFont="1" applyFill="1" applyBorder="1" applyAlignment="1">
      <alignment horizontal="center" wrapText="1"/>
    </xf>
    <xf numFmtId="164" fontId="2" fillId="0" borderId="1" xfId="0" applyFont="1" applyFill="1" applyBorder="1" applyAlignment="1">
      <alignment wrapText="1"/>
    </xf>
    <xf numFmtId="167" fontId="3" fillId="0" borderId="1" xfId="0" applyNumberFormat="1" applyFont="1" applyFill="1" applyBorder="1" applyAlignment="1">
      <alignment horizontal="right" wrapText="1"/>
    </xf>
    <xf numFmtId="164" fontId="2" fillId="0" borderId="0" xfId="0" applyFont="1" applyFill="1" applyBorder="1" applyAlignment="1">
      <alignment/>
    </xf>
    <xf numFmtId="164" fontId="2" fillId="0" borderId="0" xfId="0" applyFont="1" applyFill="1" applyAlignment="1">
      <alignment/>
    </xf>
    <xf numFmtId="164" fontId="7" fillId="3" borderId="1" xfId="0" applyFont="1" applyFill="1" applyBorder="1" applyAlignment="1">
      <alignment horizontal="center" wrapText="1"/>
    </xf>
    <xf numFmtId="164" fontId="7" fillId="3" borderId="1" xfId="0" applyFont="1" applyFill="1" applyBorder="1" applyAlignment="1">
      <alignment wrapText="1"/>
    </xf>
    <xf numFmtId="167" fontId="9" fillId="3" borderId="1" xfId="0" applyNumberFormat="1" applyFont="1" applyFill="1" applyBorder="1" applyAlignment="1">
      <alignment horizontal="right" wrapText="1"/>
    </xf>
    <xf numFmtId="164" fontId="2" fillId="0" borderId="0" xfId="0" applyFont="1" applyBorder="1" applyAlignment="1">
      <alignment/>
    </xf>
    <xf numFmtId="167" fontId="9" fillId="2" borderId="1" xfId="0" applyNumberFormat="1" applyFont="1" applyFill="1" applyBorder="1" applyAlignment="1">
      <alignment horizontal="right" wrapText="1"/>
    </xf>
    <xf numFmtId="164" fontId="2" fillId="4" borderId="1" xfId="0" applyFont="1" applyFill="1" applyBorder="1" applyAlignment="1">
      <alignment horizontal="center" wrapText="1"/>
    </xf>
    <xf numFmtId="164" fontId="2" fillId="4" borderId="1" xfId="0" applyFont="1" applyFill="1" applyBorder="1" applyAlignment="1">
      <alignment wrapText="1"/>
    </xf>
    <xf numFmtId="167" fontId="3" fillId="4" borderId="1" xfId="17" applyFont="1" applyFill="1" applyBorder="1" applyAlignment="1" applyProtection="1">
      <alignment wrapText="1"/>
      <protection/>
    </xf>
    <xf numFmtId="164" fontId="2" fillId="4" borderId="0" xfId="0" applyFont="1" applyFill="1" applyAlignment="1">
      <alignment/>
    </xf>
    <xf numFmtId="164" fontId="7" fillId="2" borderId="1" xfId="0" applyFont="1" applyFill="1" applyBorder="1" applyAlignment="1">
      <alignment wrapText="1"/>
    </xf>
    <xf numFmtId="167" fontId="9" fillId="2" borderId="1" xfId="17" applyFont="1" applyFill="1" applyBorder="1" applyAlignment="1" applyProtection="1">
      <alignment wrapText="1"/>
      <protection/>
    </xf>
    <xf numFmtId="164" fontId="7" fillId="4" borderId="0" xfId="0" applyFont="1" applyFill="1" applyAlignment="1">
      <alignment/>
    </xf>
    <xf numFmtId="167" fontId="3" fillId="0" borderId="1" xfId="17" applyFont="1" applyFill="1" applyBorder="1" applyAlignment="1" applyProtection="1">
      <alignment wrapText="1"/>
      <protection/>
    </xf>
    <xf numFmtId="164" fontId="2" fillId="0" borderId="1" xfId="0" applyFont="1" applyBorder="1" applyAlignment="1">
      <alignment wrapText="1"/>
    </xf>
    <xf numFmtId="167" fontId="3" fillId="0" borderId="1" xfId="0" applyNumberFormat="1" applyFont="1" applyFill="1" applyBorder="1" applyAlignment="1">
      <alignment wrapText="1"/>
    </xf>
    <xf numFmtId="164" fontId="11" fillId="0" borderId="1" xfId="0" applyFont="1" applyBorder="1" applyAlignment="1">
      <alignment wrapText="1"/>
    </xf>
    <xf numFmtId="167" fontId="9" fillId="3" borderId="1" xfId="17" applyFont="1" applyFill="1" applyBorder="1" applyAlignment="1" applyProtection="1">
      <alignment wrapText="1"/>
      <protection/>
    </xf>
    <xf numFmtId="167" fontId="9" fillId="3" borderId="1" xfId="0" applyNumberFormat="1" applyFont="1" applyFill="1" applyBorder="1" applyAlignment="1">
      <alignment wrapText="1"/>
    </xf>
    <xf numFmtId="164" fontId="9" fillId="2" borderId="1" xfId="0" applyFont="1" applyFill="1" applyBorder="1" applyAlignment="1">
      <alignment wrapText="1"/>
    </xf>
    <xf numFmtId="167" fontId="9" fillId="2" borderId="1" xfId="0" applyNumberFormat="1" applyFont="1" applyFill="1" applyBorder="1" applyAlignment="1">
      <alignment wrapText="1"/>
    </xf>
    <xf numFmtId="167" fontId="10" fillId="2" borderId="1" xfId="0" applyNumberFormat="1" applyFont="1" applyFill="1" applyBorder="1" applyAlignment="1">
      <alignment wrapText="1"/>
    </xf>
    <xf numFmtId="167" fontId="3" fillId="0" borderId="1" xfId="17" applyFont="1" applyFill="1" applyBorder="1" applyAlignment="1" applyProtection="1">
      <alignment horizontal="center" wrapText="1"/>
      <protection/>
    </xf>
    <xf numFmtId="164" fontId="7" fillId="3" borderId="1" xfId="0" applyFont="1" applyFill="1" applyBorder="1" applyAlignment="1">
      <alignment horizontal="left" wrapText="1"/>
    </xf>
    <xf numFmtId="167" fontId="9" fillId="3" borderId="1" xfId="17" applyFont="1" applyFill="1" applyBorder="1" applyAlignment="1" applyProtection="1">
      <alignment horizontal="center" wrapText="1"/>
      <protection/>
    </xf>
    <xf numFmtId="164" fontId="2" fillId="0" borderId="1" xfId="0" applyFont="1" applyFill="1" applyBorder="1" applyAlignment="1">
      <alignment horizontal="left" wrapText="1"/>
    </xf>
    <xf numFmtId="164" fontId="2" fillId="0" borderId="0" xfId="0" applyFont="1" applyFill="1" applyAlignment="1">
      <alignment horizontal="center"/>
    </xf>
    <xf numFmtId="164" fontId="10" fillId="3" borderId="1" xfId="0" applyFont="1" applyFill="1" applyBorder="1" applyAlignment="1">
      <alignment wrapText="1"/>
    </xf>
    <xf numFmtId="164" fontId="11" fillId="4" borderId="1" xfId="0" applyFont="1" applyFill="1" applyBorder="1" applyAlignment="1">
      <alignment wrapText="1"/>
    </xf>
    <xf numFmtId="167" fontId="3" fillId="4" borderId="1" xfId="0" applyNumberFormat="1" applyFont="1" applyFill="1" applyBorder="1" applyAlignment="1">
      <alignment wrapText="1"/>
    </xf>
    <xf numFmtId="165" fontId="9" fillId="2" borderId="1" xfId="17" applyNumberFormat="1" applyFont="1" applyFill="1" applyBorder="1" applyAlignment="1" applyProtection="1">
      <alignment wrapText="1"/>
      <protection/>
    </xf>
    <xf numFmtId="165" fontId="3" fillId="0" borderId="1" xfId="17" applyNumberFormat="1" applyFont="1" applyFill="1" applyBorder="1" applyAlignment="1" applyProtection="1">
      <alignment wrapText="1"/>
      <protection/>
    </xf>
    <xf numFmtId="164" fontId="10" fillId="2" borderId="1" xfId="0" applyFont="1" applyFill="1" applyBorder="1" applyAlignment="1">
      <alignment wrapText="1"/>
    </xf>
    <xf numFmtId="164" fontId="11" fillId="0" borderId="1" xfId="0" applyFont="1" applyFill="1" applyBorder="1" applyAlignment="1">
      <alignment wrapText="1"/>
    </xf>
    <xf numFmtId="166" fontId="2" fillId="0" borderId="1" xfId="0" applyNumberFormat="1" applyFont="1" applyBorder="1" applyAlignment="1">
      <alignment wrapText="1"/>
    </xf>
    <xf numFmtId="165" fontId="9" fillId="0" borderId="1" xfId="17" applyNumberFormat="1" applyFont="1" applyFill="1" applyBorder="1" applyAlignment="1" applyProtection="1">
      <alignment wrapText="1"/>
      <protection/>
    </xf>
    <xf numFmtId="167" fontId="10" fillId="2" borderId="1" xfId="17" applyFont="1" applyFill="1" applyBorder="1" applyAlignment="1" applyProtection="1">
      <alignment wrapText="1"/>
      <protection/>
    </xf>
    <xf numFmtId="167" fontId="10" fillId="3" borderId="1" xfId="0" applyNumberFormat="1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5"/>
  <sheetViews>
    <sheetView tabSelected="1" workbookViewId="0" topLeftCell="A259">
      <selection activeCell="C263" sqref="C263"/>
    </sheetView>
  </sheetViews>
  <sheetFormatPr defaultColWidth="9.00390625" defaultRowHeight="12.75"/>
  <cols>
    <col min="1" max="1" width="7.25390625" style="1" customWidth="1"/>
    <col min="2" max="2" width="7.125" style="1" customWidth="1"/>
    <col min="3" max="3" width="56.25390625" style="2" customWidth="1"/>
    <col min="4" max="4" width="17.625" style="3" customWidth="1"/>
    <col min="5" max="5" width="13.875" style="3" customWidth="1"/>
    <col min="6" max="6" width="16.375" style="3" customWidth="1"/>
    <col min="7" max="7" width="15.25390625" style="3" customWidth="1"/>
    <col min="8" max="8" width="9.625" style="4" customWidth="1"/>
    <col min="9" max="9" width="4.125" style="5" customWidth="1"/>
    <col min="10" max="16384" width="9.125" style="5" customWidth="1"/>
  </cols>
  <sheetData>
    <row r="1" spans="1:8" s="9" customFormat="1" ht="19.5">
      <c r="A1" s="6" t="s">
        <v>0</v>
      </c>
      <c r="B1" s="6"/>
      <c r="C1" s="6"/>
      <c r="D1" s="6"/>
      <c r="E1" s="6"/>
      <c r="F1" s="6"/>
      <c r="G1" s="7"/>
      <c r="H1" s="8"/>
    </row>
    <row r="2" spans="1:8" s="12" customFormat="1" ht="19.5" customHeight="1">
      <c r="A2" s="10" t="s">
        <v>1</v>
      </c>
      <c r="B2" s="10"/>
      <c r="C2" s="10"/>
      <c r="D2" s="10"/>
      <c r="E2" s="10"/>
      <c r="F2" s="10"/>
      <c r="G2" s="10"/>
      <c r="H2" s="11"/>
    </row>
    <row r="3" spans="1:8" s="15" customFormat="1" ht="15" customHeight="1">
      <c r="A3" s="13" t="s">
        <v>2</v>
      </c>
      <c r="B3" s="13"/>
      <c r="C3" s="13"/>
      <c r="D3" s="13"/>
      <c r="E3" s="13"/>
      <c r="F3" s="13"/>
      <c r="G3" s="13"/>
      <c r="H3" s="14"/>
    </row>
    <row r="4" spans="1:8" s="15" customFormat="1" ht="15" customHeight="1">
      <c r="A4" s="13" t="s">
        <v>3</v>
      </c>
      <c r="B4" s="13"/>
      <c r="C4" s="13"/>
      <c r="D4" s="13"/>
      <c r="E4" s="13"/>
      <c r="F4" s="13"/>
      <c r="G4" s="13"/>
      <c r="H4" s="14"/>
    </row>
    <row r="5" spans="1:8" s="20" customFormat="1" ht="13.5">
      <c r="A5" s="16" t="s">
        <v>4</v>
      </c>
      <c r="B5" s="16"/>
      <c r="C5" s="17"/>
      <c r="D5" s="18"/>
      <c r="E5" s="18"/>
      <c r="F5" s="18"/>
      <c r="G5" s="18"/>
      <c r="H5" s="19"/>
    </row>
    <row r="6" spans="1:8" s="23" customFormat="1" ht="23.25">
      <c r="A6" s="21" t="s">
        <v>5</v>
      </c>
      <c r="B6" s="21" t="s">
        <v>6</v>
      </c>
      <c r="C6" s="21" t="s">
        <v>7</v>
      </c>
      <c r="D6" s="21" t="s">
        <v>8</v>
      </c>
      <c r="E6" s="21" t="s">
        <v>9</v>
      </c>
      <c r="F6" s="21" t="s">
        <v>10</v>
      </c>
      <c r="G6" s="21" t="s">
        <v>11</v>
      </c>
      <c r="H6" s="22" t="s">
        <v>12</v>
      </c>
    </row>
    <row r="7" spans="1:8" s="28" customFormat="1" ht="26.25">
      <c r="A7" s="24"/>
      <c r="B7" s="24">
        <v>1111</v>
      </c>
      <c r="C7" s="25" t="s">
        <v>13</v>
      </c>
      <c r="D7" s="26">
        <v>1840000</v>
      </c>
      <c r="E7" s="26">
        <v>0</v>
      </c>
      <c r="F7" s="26">
        <f>SUM(D7:E7)</f>
        <v>1840000</v>
      </c>
      <c r="G7" s="26">
        <v>903419</v>
      </c>
      <c r="H7" s="27">
        <f>SUM(G7/F7)</f>
        <v>0.49098858695652176</v>
      </c>
    </row>
    <row r="8" spans="1:8" s="28" customFormat="1" ht="13.5">
      <c r="A8" s="24"/>
      <c r="B8" s="24">
        <v>1112</v>
      </c>
      <c r="C8" s="25" t="s">
        <v>14</v>
      </c>
      <c r="D8" s="26">
        <v>680000</v>
      </c>
      <c r="E8" s="26">
        <v>0</v>
      </c>
      <c r="F8" s="26">
        <f>SUM(D8:E8)</f>
        <v>680000</v>
      </c>
      <c r="G8" s="26">
        <v>443325</v>
      </c>
      <c r="H8" s="27">
        <f>SUM(G8/F8)</f>
        <v>0.6519485294117647</v>
      </c>
    </row>
    <row r="9" spans="1:8" s="28" customFormat="1" ht="15.75" customHeight="1">
      <c r="A9" s="24"/>
      <c r="B9" s="24">
        <v>1113</v>
      </c>
      <c r="C9" s="25" t="s">
        <v>15</v>
      </c>
      <c r="D9" s="26">
        <v>125000</v>
      </c>
      <c r="E9" s="26">
        <v>0</v>
      </c>
      <c r="F9" s="26">
        <f>SUM(D9:E9)</f>
        <v>125000</v>
      </c>
      <c r="G9" s="26">
        <v>49429</v>
      </c>
      <c r="H9" s="27">
        <f>SUM(G9/F9)</f>
        <v>0.395432</v>
      </c>
    </row>
    <row r="10" spans="1:8" s="28" customFormat="1" ht="13.5">
      <c r="A10" s="24"/>
      <c r="B10" s="24">
        <v>1121</v>
      </c>
      <c r="C10" s="25" t="s">
        <v>16</v>
      </c>
      <c r="D10" s="26">
        <v>1966000</v>
      </c>
      <c r="E10" s="26">
        <v>0</v>
      </c>
      <c r="F10" s="26">
        <f>SUM(D10:E10)</f>
        <v>1966000</v>
      </c>
      <c r="G10" s="26">
        <v>657903</v>
      </c>
      <c r="H10" s="27">
        <f>SUM(G10/F10)</f>
        <v>0.33464038657171924</v>
      </c>
    </row>
    <row r="11" spans="1:8" s="28" customFormat="1" ht="13.5">
      <c r="A11" s="24"/>
      <c r="B11" s="24">
        <v>1211</v>
      </c>
      <c r="C11" s="25" t="s">
        <v>17</v>
      </c>
      <c r="D11" s="26">
        <v>2890000</v>
      </c>
      <c r="E11" s="26">
        <v>0</v>
      </c>
      <c r="F11" s="26">
        <f>SUM(D11:E11)</f>
        <v>2890000</v>
      </c>
      <c r="G11" s="26">
        <v>1550082</v>
      </c>
      <c r="H11" s="27">
        <f>SUM(G11/F11)</f>
        <v>0.536360553633218</v>
      </c>
    </row>
    <row r="12" spans="1:8" s="28" customFormat="1" ht="29.25" customHeight="1">
      <c r="A12" s="24"/>
      <c r="B12" s="24">
        <v>1334</v>
      </c>
      <c r="C12" s="25" t="s">
        <v>18</v>
      </c>
      <c r="D12" s="26">
        <v>108000</v>
      </c>
      <c r="E12" s="26">
        <v>0</v>
      </c>
      <c r="F12" s="26">
        <f>SUM(D12:E12)</f>
        <v>108000</v>
      </c>
      <c r="G12" s="26">
        <v>107259</v>
      </c>
      <c r="H12" s="27">
        <f>SUM(G12/F12)</f>
        <v>0.9931388888888889</v>
      </c>
    </row>
    <row r="13" spans="1:8" s="28" customFormat="1" ht="13.5">
      <c r="A13" s="24"/>
      <c r="B13" s="24">
        <v>1337</v>
      </c>
      <c r="C13" s="25" t="s">
        <v>19</v>
      </c>
      <c r="D13" s="26">
        <v>440000</v>
      </c>
      <c r="E13" s="26">
        <v>0</v>
      </c>
      <c r="F13" s="26">
        <f>SUM(D13:E13)</f>
        <v>440000</v>
      </c>
      <c r="G13" s="26">
        <v>419500</v>
      </c>
      <c r="H13" s="27">
        <f>SUM(G13/F13)</f>
        <v>0.9534090909090909</v>
      </c>
    </row>
    <row r="14" spans="1:8" s="28" customFormat="1" ht="13.5">
      <c r="A14" s="24"/>
      <c r="B14" s="24">
        <v>1341</v>
      </c>
      <c r="C14" s="25" t="s">
        <v>20</v>
      </c>
      <c r="D14" s="26">
        <v>44000</v>
      </c>
      <c r="E14" s="26">
        <v>0</v>
      </c>
      <c r="F14" s="26">
        <f>SUM(D14:E14)</f>
        <v>44000</v>
      </c>
      <c r="G14" s="26">
        <v>34600</v>
      </c>
      <c r="H14" s="27">
        <f>SUM(G14/F14)</f>
        <v>0.7863636363636364</v>
      </c>
    </row>
    <row r="15" spans="1:8" s="28" customFormat="1" ht="13.5">
      <c r="A15" s="24"/>
      <c r="B15" s="24">
        <v>1343</v>
      </c>
      <c r="C15" s="25" t="s">
        <v>21</v>
      </c>
      <c r="D15" s="26">
        <v>6000</v>
      </c>
      <c r="E15" s="26">
        <v>0</v>
      </c>
      <c r="F15" s="26">
        <f>SUM(D15:E15)</f>
        <v>6000</v>
      </c>
      <c r="G15" s="26">
        <v>2390</v>
      </c>
      <c r="H15" s="27">
        <f>SUM(G15/F15)</f>
        <v>0.3983333333333333</v>
      </c>
    </row>
    <row r="16" spans="1:8" s="28" customFormat="1" ht="13.5">
      <c r="A16" s="24"/>
      <c r="B16" s="24">
        <v>1346</v>
      </c>
      <c r="C16" s="25" t="s">
        <v>22</v>
      </c>
      <c r="D16" s="26">
        <v>3000</v>
      </c>
      <c r="E16" s="26">
        <v>0</v>
      </c>
      <c r="F16" s="26">
        <f>SUM(D16:E16)</f>
        <v>3000</v>
      </c>
      <c r="G16" s="26">
        <v>2000</v>
      </c>
      <c r="H16" s="27">
        <f>SUM(G16/F16)</f>
        <v>0.6666666666666666</v>
      </c>
    </row>
    <row r="17" spans="1:8" s="28" customFormat="1" ht="13.5">
      <c r="A17" s="24"/>
      <c r="B17" s="24">
        <v>1347</v>
      </c>
      <c r="C17" s="29" t="s">
        <v>23</v>
      </c>
      <c r="D17" s="26">
        <v>5000</v>
      </c>
      <c r="E17" s="26">
        <v>5000</v>
      </c>
      <c r="F17" s="26">
        <f>SUM(D17:E17)</f>
        <v>10000</v>
      </c>
      <c r="G17" s="26">
        <v>10000</v>
      </c>
      <c r="H17" s="27">
        <f>SUM(G17/F17)</f>
        <v>1</v>
      </c>
    </row>
    <row r="18" spans="1:8" s="28" customFormat="1" ht="13.5">
      <c r="A18" s="24"/>
      <c r="B18" s="24">
        <v>1351</v>
      </c>
      <c r="C18" s="25" t="s">
        <v>24</v>
      </c>
      <c r="D18" s="26">
        <v>35000</v>
      </c>
      <c r="E18" s="26">
        <v>0</v>
      </c>
      <c r="F18" s="26">
        <f>SUM(D18:E18)</f>
        <v>35000</v>
      </c>
      <c r="G18" s="26">
        <v>34792</v>
      </c>
      <c r="H18" s="27">
        <f>SUM(G18/F18)</f>
        <v>0.9940571428571429</v>
      </c>
    </row>
    <row r="19" spans="1:8" s="28" customFormat="1" ht="14.25" customHeight="1">
      <c r="A19" s="24"/>
      <c r="B19" s="24">
        <v>1361</v>
      </c>
      <c r="C19" s="25" t="s">
        <v>25</v>
      </c>
      <c r="D19" s="26">
        <v>65000</v>
      </c>
      <c r="E19" s="26">
        <v>0</v>
      </c>
      <c r="F19" s="26">
        <f>SUM(D19:E19)</f>
        <v>65000</v>
      </c>
      <c r="G19" s="26">
        <v>44230</v>
      </c>
      <c r="H19" s="27">
        <f>SUM(G19/F19)</f>
        <v>0.6804615384615385</v>
      </c>
    </row>
    <row r="20" spans="1:8" s="28" customFormat="1" ht="13.5">
      <c r="A20" s="24"/>
      <c r="B20" s="24">
        <v>1511</v>
      </c>
      <c r="C20" s="25" t="s">
        <v>26</v>
      </c>
      <c r="D20" s="26">
        <v>700000</v>
      </c>
      <c r="E20" s="26">
        <v>0</v>
      </c>
      <c r="F20" s="26">
        <f>SUM(D20:E20)</f>
        <v>700000</v>
      </c>
      <c r="G20" s="26">
        <v>282010</v>
      </c>
      <c r="H20" s="27">
        <f>SUM(G20/F20)</f>
        <v>0.40287142857142855</v>
      </c>
    </row>
    <row r="21" spans="1:8" s="28" customFormat="1" ht="15.75" customHeight="1">
      <c r="A21" s="24"/>
      <c r="B21" s="24">
        <v>2460</v>
      </c>
      <c r="C21" s="25" t="s">
        <v>27</v>
      </c>
      <c r="D21" s="26">
        <v>213000</v>
      </c>
      <c r="E21" s="26">
        <v>0</v>
      </c>
      <c r="F21" s="26">
        <f>SUM(D21:E21)</f>
        <v>213000</v>
      </c>
      <c r="G21" s="26">
        <v>124711</v>
      </c>
      <c r="H21" s="27">
        <f>SUM(G21/F21)</f>
        <v>0.5854976525821596</v>
      </c>
    </row>
    <row r="22" spans="1:8" s="28" customFormat="1" ht="15.75" customHeight="1">
      <c r="A22" s="24" t="s">
        <v>28</v>
      </c>
      <c r="B22" s="24">
        <v>4112</v>
      </c>
      <c r="C22" s="25" t="s">
        <v>29</v>
      </c>
      <c r="D22" s="26">
        <v>114000</v>
      </c>
      <c r="E22" s="26">
        <v>0</v>
      </c>
      <c r="F22" s="26">
        <f>SUM(D22:E22)</f>
        <v>114000</v>
      </c>
      <c r="G22" s="26">
        <v>114000</v>
      </c>
      <c r="H22" s="27">
        <f>SUM(G22/F22)</f>
        <v>1</v>
      </c>
    </row>
    <row r="23" spans="1:8" s="28" customFormat="1" ht="13.5">
      <c r="A23" s="24">
        <v>13101</v>
      </c>
      <c r="B23" s="24">
        <v>4116</v>
      </c>
      <c r="C23" s="25" t="s">
        <v>30</v>
      </c>
      <c r="D23" s="26">
        <v>0</v>
      </c>
      <c r="E23" s="26">
        <v>0</v>
      </c>
      <c r="F23" s="26">
        <f>SUM(D23:E23)</f>
        <v>0</v>
      </c>
      <c r="G23" s="26">
        <v>14260</v>
      </c>
      <c r="H23" s="27" t="e">
        <f>SUM(G23/F23)</f>
        <v>#NUM!</v>
      </c>
    </row>
    <row r="24" spans="1:8" s="28" customFormat="1" ht="13.5">
      <c r="A24" s="24" t="s">
        <v>28</v>
      </c>
      <c r="B24" s="24">
        <v>4122</v>
      </c>
      <c r="C24" s="25" t="s">
        <v>31</v>
      </c>
      <c r="D24" s="26">
        <v>73292</v>
      </c>
      <c r="E24" s="26">
        <v>23700</v>
      </c>
      <c r="F24" s="26">
        <f>SUM(D24:E24)</f>
        <v>96992</v>
      </c>
      <c r="G24" s="26">
        <v>73292</v>
      </c>
      <c r="H24" s="27">
        <f>SUM(G24/F24)</f>
        <v>0.7556499505113824</v>
      </c>
    </row>
    <row r="25" spans="1:8" s="28" customFormat="1" ht="13.5">
      <c r="A25" s="24"/>
      <c r="B25" s="24">
        <v>4134</v>
      </c>
      <c r="C25" s="25" t="s">
        <v>32</v>
      </c>
      <c r="D25" s="26">
        <v>0</v>
      </c>
      <c r="E25" s="26">
        <v>0</v>
      </c>
      <c r="F25" s="26">
        <f>SUM(D25:E25)</f>
        <v>0</v>
      </c>
      <c r="G25" s="26">
        <v>745000</v>
      </c>
      <c r="H25" s="27" t="s">
        <v>33</v>
      </c>
    </row>
    <row r="26" spans="1:8" s="28" customFormat="1" ht="26.25">
      <c r="A26" s="24" t="s">
        <v>34</v>
      </c>
      <c r="B26" s="24">
        <v>4213</v>
      </c>
      <c r="C26" s="25" t="s">
        <v>35</v>
      </c>
      <c r="D26" s="26">
        <v>1385600</v>
      </c>
      <c r="E26" s="26">
        <v>0</v>
      </c>
      <c r="F26" s="26">
        <f>SUM(D26:E26)</f>
        <v>1385600</v>
      </c>
      <c r="G26" s="26">
        <v>0</v>
      </c>
      <c r="H26" s="27">
        <f>SUM(G26/F26)</f>
        <v>0</v>
      </c>
    </row>
    <row r="27" spans="1:8" s="28" customFormat="1" ht="13.5">
      <c r="A27" s="24" t="s">
        <v>28</v>
      </c>
      <c r="B27" s="24">
        <v>4222</v>
      </c>
      <c r="C27" s="25" t="s">
        <v>36</v>
      </c>
      <c r="D27" s="26">
        <v>23369</v>
      </c>
      <c r="E27" s="26">
        <v>1890400</v>
      </c>
      <c r="F27" s="26">
        <f>SUM(D27:E27)</f>
        <v>1913769</v>
      </c>
      <c r="G27" s="26">
        <v>23369</v>
      </c>
      <c r="H27" s="27">
        <f>SUM(G27/F27)</f>
        <v>0.012210982621204545</v>
      </c>
    </row>
    <row r="28" spans="1:8" s="35" customFormat="1" ht="13.5">
      <c r="A28" s="30"/>
      <c r="B28" s="30"/>
      <c r="C28" s="31" t="s">
        <v>37</v>
      </c>
      <c r="D28" s="32">
        <f>SUM(D7:D27)</f>
        <v>10716261</v>
      </c>
      <c r="E28" s="33">
        <f>SUM(E7:E27)</f>
        <v>1919100</v>
      </c>
      <c r="F28" s="32">
        <f>SUM(D28:E28)</f>
        <v>12635361</v>
      </c>
      <c r="G28" s="32">
        <f>SUM(G7:G27)</f>
        <v>5635571</v>
      </c>
      <c r="H28" s="34">
        <f>SUM(G28/F28)</f>
        <v>0.4460158281191966</v>
      </c>
    </row>
    <row r="29" spans="1:10" s="40" customFormat="1" ht="13.5">
      <c r="A29" s="36">
        <v>2140</v>
      </c>
      <c r="B29" s="36">
        <v>2111</v>
      </c>
      <c r="C29" s="37" t="s">
        <v>38</v>
      </c>
      <c r="D29" s="38">
        <v>144000</v>
      </c>
      <c r="E29" s="38">
        <v>0</v>
      </c>
      <c r="F29" s="26">
        <f>SUM(D29:E29)</f>
        <v>144000</v>
      </c>
      <c r="G29" s="26">
        <v>95402.5</v>
      </c>
      <c r="H29" s="27">
        <f>SUM(G29/F29)</f>
        <v>0.6625173611111111</v>
      </c>
      <c r="I29" s="39"/>
      <c r="J29" s="39"/>
    </row>
    <row r="30" spans="1:10" ht="13.5">
      <c r="A30" s="41">
        <v>2140</v>
      </c>
      <c r="B30" s="41"/>
      <c r="C30" s="42" t="s">
        <v>39</v>
      </c>
      <c r="D30" s="43">
        <v>144000</v>
      </c>
      <c r="E30" s="43">
        <v>0</v>
      </c>
      <c r="F30" s="32">
        <f>SUM(D30:E30)</f>
        <v>144000</v>
      </c>
      <c r="G30" s="32">
        <f>SUM(G29)</f>
        <v>95402.5</v>
      </c>
      <c r="H30" s="34">
        <f>SUM(G30/F30)</f>
        <v>0.6625173611111111</v>
      </c>
      <c r="I30" s="44"/>
      <c r="J30" s="44"/>
    </row>
    <row r="31" spans="1:10" s="40" customFormat="1" ht="13.5">
      <c r="A31" s="36">
        <v>2229</v>
      </c>
      <c r="B31" s="36">
        <v>2111</v>
      </c>
      <c r="C31" s="37" t="s">
        <v>38</v>
      </c>
      <c r="D31" s="38">
        <v>3000</v>
      </c>
      <c r="E31" s="38">
        <v>0</v>
      </c>
      <c r="F31" s="38">
        <f>SUM(D31:E31)</f>
        <v>3000</v>
      </c>
      <c r="G31" s="38">
        <v>3000</v>
      </c>
      <c r="H31" s="27">
        <f>SUM(G31/F31)</f>
        <v>1</v>
      </c>
      <c r="I31" s="39"/>
      <c r="J31" s="39"/>
    </row>
    <row r="32" spans="1:10" ht="13.5">
      <c r="A32" s="41">
        <v>2229</v>
      </c>
      <c r="B32" s="41"/>
      <c r="C32" s="42" t="s">
        <v>40</v>
      </c>
      <c r="D32" s="43">
        <v>3000</v>
      </c>
      <c r="E32" s="43">
        <v>0</v>
      </c>
      <c r="F32" s="45">
        <f>SUM(D32:E32)</f>
        <v>3000</v>
      </c>
      <c r="G32" s="45">
        <v>3000</v>
      </c>
      <c r="H32" s="34">
        <f>SUM(G32/F32)</f>
        <v>1</v>
      </c>
      <c r="I32" s="44"/>
      <c r="J32" s="44"/>
    </row>
    <row r="33" spans="1:8" s="49" customFormat="1" ht="13.5">
      <c r="A33" s="46">
        <v>2321</v>
      </c>
      <c r="B33" s="46">
        <v>2111</v>
      </c>
      <c r="C33" s="47" t="s">
        <v>38</v>
      </c>
      <c r="D33" s="48">
        <v>623000</v>
      </c>
      <c r="E33" s="48">
        <v>0</v>
      </c>
      <c r="F33" s="48">
        <f>SUM(D33:E33)</f>
        <v>623000</v>
      </c>
      <c r="G33" s="48">
        <v>454657</v>
      </c>
      <c r="H33" s="27">
        <f>SUM(G33/F33)</f>
        <v>0.7297865168539326</v>
      </c>
    </row>
    <row r="34" spans="1:8" s="49" customFormat="1" ht="13.5" customHeight="1">
      <c r="A34" s="46">
        <v>2321</v>
      </c>
      <c r="B34" s="46">
        <v>2310</v>
      </c>
      <c r="C34" s="47" t="s">
        <v>41</v>
      </c>
      <c r="D34" s="48">
        <v>186000</v>
      </c>
      <c r="E34" s="48">
        <v>0</v>
      </c>
      <c r="F34" s="48">
        <f>SUM(D34:E34)</f>
        <v>186000</v>
      </c>
      <c r="G34" s="48">
        <v>18907.5</v>
      </c>
      <c r="H34" s="27">
        <f>SUM(G34/F34)</f>
        <v>0.10165322580645161</v>
      </c>
    </row>
    <row r="35" spans="1:8" s="23" customFormat="1" ht="23.25">
      <c r="A35" s="21" t="s">
        <v>5</v>
      </c>
      <c r="B35" s="21" t="s">
        <v>6</v>
      </c>
      <c r="C35" s="21" t="s">
        <v>7</v>
      </c>
      <c r="D35" s="21" t="s">
        <v>8</v>
      </c>
      <c r="E35" s="21" t="s">
        <v>9</v>
      </c>
      <c r="F35" s="21" t="s">
        <v>10</v>
      </c>
      <c r="G35" s="21" t="s">
        <v>11</v>
      </c>
      <c r="H35" s="22" t="s">
        <v>12</v>
      </c>
    </row>
    <row r="36" spans="1:8" s="49" customFormat="1" ht="13.5">
      <c r="A36" s="46">
        <v>2321</v>
      </c>
      <c r="B36" s="46">
        <v>2324</v>
      </c>
      <c r="C36" s="47" t="s">
        <v>42</v>
      </c>
      <c r="D36" s="48">
        <v>121</v>
      </c>
      <c r="E36" s="48">
        <v>0</v>
      </c>
      <c r="F36" s="48">
        <f>SUM(D36:E36)</f>
        <v>121</v>
      </c>
      <c r="G36" s="48">
        <v>121</v>
      </c>
      <c r="H36" s="27">
        <f>SUM(G36/F36)</f>
        <v>1</v>
      </c>
    </row>
    <row r="37" spans="1:8" s="52" customFormat="1" ht="16.5" customHeight="1">
      <c r="A37" s="30">
        <v>2321</v>
      </c>
      <c r="B37" s="30"/>
      <c r="C37" s="50" t="s">
        <v>43</v>
      </c>
      <c r="D37" s="51">
        <f>SUM(D33:D36)</f>
        <v>809121</v>
      </c>
      <c r="E37" s="51">
        <v>0</v>
      </c>
      <c r="F37" s="51">
        <f>SUM(F33:F36)</f>
        <v>809121</v>
      </c>
      <c r="G37" s="51">
        <f>SUM(G33:G36)</f>
        <v>473685.5</v>
      </c>
      <c r="H37" s="34">
        <f>SUM(G37/F37)</f>
        <v>0.5854322159479237</v>
      </c>
    </row>
    <row r="38" spans="1:8" s="40" customFormat="1" ht="18" customHeight="1">
      <c r="A38" s="36">
        <v>3111</v>
      </c>
      <c r="B38" s="36">
        <v>2111</v>
      </c>
      <c r="C38" s="37" t="s">
        <v>38</v>
      </c>
      <c r="D38" s="53">
        <v>100</v>
      </c>
      <c r="E38" s="53">
        <v>0</v>
      </c>
      <c r="F38" s="53">
        <v>100</v>
      </c>
      <c r="G38" s="53">
        <v>100</v>
      </c>
      <c r="H38" s="27">
        <f>SUM(G38/F38)</f>
        <v>1</v>
      </c>
    </row>
    <row r="39" spans="1:8" s="52" customFormat="1" ht="16.5" customHeight="1">
      <c r="A39" s="30">
        <v>3111</v>
      </c>
      <c r="B39" s="30"/>
      <c r="C39" s="50" t="s">
        <v>44</v>
      </c>
      <c r="D39" s="51">
        <v>100</v>
      </c>
      <c r="E39" s="51">
        <v>0</v>
      </c>
      <c r="F39" s="51">
        <v>100</v>
      </c>
      <c r="G39" s="51">
        <v>100</v>
      </c>
      <c r="H39" s="34">
        <f>SUM(G39/F39)</f>
        <v>1</v>
      </c>
    </row>
    <row r="40" spans="1:8" ht="13.5">
      <c r="A40" s="24">
        <v>3113</v>
      </c>
      <c r="B40" s="24">
        <v>2111</v>
      </c>
      <c r="C40" s="54" t="s">
        <v>38</v>
      </c>
      <c r="D40" s="55">
        <v>12000</v>
      </c>
      <c r="E40" s="55">
        <v>0</v>
      </c>
      <c r="F40" s="55">
        <f>SUM(D40:E40)</f>
        <v>12000</v>
      </c>
      <c r="G40" s="55">
        <v>6000</v>
      </c>
      <c r="H40" s="27">
        <f>SUM(G40/F40)</f>
        <v>0.5</v>
      </c>
    </row>
    <row r="41" spans="1:8" ht="15.75" customHeight="1">
      <c r="A41" s="24">
        <v>3113</v>
      </c>
      <c r="B41" s="24">
        <v>2310</v>
      </c>
      <c r="C41" s="56" t="s">
        <v>41</v>
      </c>
      <c r="D41" s="55">
        <v>1500</v>
      </c>
      <c r="E41" s="55">
        <v>0</v>
      </c>
      <c r="F41" s="55">
        <v>1500</v>
      </c>
      <c r="G41" s="55">
        <v>1510</v>
      </c>
      <c r="H41" s="27">
        <f>SUM(G41/F41)</f>
        <v>1.0066666666666666</v>
      </c>
    </row>
    <row r="42" spans="1:8" ht="13.5">
      <c r="A42" s="24">
        <v>3113</v>
      </c>
      <c r="B42" s="24">
        <v>2324</v>
      </c>
      <c r="C42" s="54" t="s">
        <v>42</v>
      </c>
      <c r="D42" s="55">
        <v>600</v>
      </c>
      <c r="E42" s="55">
        <v>0</v>
      </c>
      <c r="F42" s="55">
        <f>SUM(D42:E42)</f>
        <v>600</v>
      </c>
      <c r="G42" s="55">
        <v>559.9</v>
      </c>
      <c r="H42" s="27">
        <f>SUM(G42/F42)</f>
        <v>0.9331666666666666</v>
      </c>
    </row>
    <row r="43" spans="1:8" ht="13.5">
      <c r="A43" s="41">
        <v>3113</v>
      </c>
      <c r="B43" s="41"/>
      <c r="C43" s="42" t="s">
        <v>45</v>
      </c>
      <c r="D43" s="57">
        <f>SUM(D40:D42)</f>
        <v>14100</v>
      </c>
      <c r="E43" s="57">
        <f>SUM(E40:E42)</f>
        <v>0</v>
      </c>
      <c r="F43" s="57">
        <f>SUM(F40:F42)</f>
        <v>14100</v>
      </c>
      <c r="G43" s="57">
        <f>SUM(G40:G42)</f>
        <v>8069.9</v>
      </c>
      <c r="H43" s="34">
        <f>SUM(G43/F43)</f>
        <v>0.5723333333333334</v>
      </c>
    </row>
    <row r="44" spans="1:8" s="40" customFormat="1" ht="13.5">
      <c r="A44" s="36">
        <v>3141</v>
      </c>
      <c r="B44" s="36">
        <v>2324</v>
      </c>
      <c r="C44" s="37" t="s">
        <v>42</v>
      </c>
      <c r="D44" s="53">
        <v>800</v>
      </c>
      <c r="E44" s="53">
        <v>0</v>
      </c>
      <c r="F44" s="53">
        <f>SUM(D44:E44)</f>
        <v>800</v>
      </c>
      <c r="G44" s="53">
        <v>714.24</v>
      </c>
      <c r="H44" s="27">
        <f>SUM(G44/F44)</f>
        <v>0.8928</v>
      </c>
    </row>
    <row r="45" spans="1:8" ht="16.5" customHeight="1">
      <c r="A45" s="41">
        <v>3141</v>
      </c>
      <c r="B45" s="41"/>
      <c r="C45" s="42" t="s">
        <v>46</v>
      </c>
      <c r="D45" s="57">
        <v>800</v>
      </c>
      <c r="E45" s="57">
        <v>0</v>
      </c>
      <c r="F45" s="57">
        <f>SUM(D45:E45)</f>
        <v>800</v>
      </c>
      <c r="G45" s="57">
        <f>SUM(G44)</f>
        <v>714.24</v>
      </c>
      <c r="H45" s="34">
        <f>SUM(G45/F45)</f>
        <v>0.8928</v>
      </c>
    </row>
    <row r="46" spans="1:8" s="49" customFormat="1" ht="13.5">
      <c r="A46" s="46">
        <v>3314</v>
      </c>
      <c r="B46" s="46">
        <v>2111</v>
      </c>
      <c r="C46" s="47" t="s">
        <v>47</v>
      </c>
      <c r="D46" s="48">
        <v>2000</v>
      </c>
      <c r="E46" s="48">
        <v>0</v>
      </c>
      <c r="F46" s="48">
        <f>SUM(D46:E46)</f>
        <v>2000</v>
      </c>
      <c r="G46" s="48">
        <v>615</v>
      </c>
      <c r="H46" s="27">
        <f>SUM(G46/F46)</f>
        <v>0.3075</v>
      </c>
    </row>
    <row r="47" spans="1:8" ht="13.5">
      <c r="A47" s="41">
        <v>3314</v>
      </c>
      <c r="B47" s="41"/>
      <c r="C47" s="42" t="s">
        <v>48</v>
      </c>
      <c r="D47" s="57">
        <v>2000</v>
      </c>
      <c r="E47" s="57">
        <v>0</v>
      </c>
      <c r="F47" s="57">
        <f>SUM(D47:E47)</f>
        <v>2000</v>
      </c>
      <c r="G47" s="57">
        <f>SUM(G46)</f>
        <v>615</v>
      </c>
      <c r="H47" s="34">
        <f>SUM(G47/F47)</f>
        <v>0.3075</v>
      </c>
    </row>
    <row r="48" spans="1:8" ht="13.5">
      <c r="A48" s="24">
        <v>3399</v>
      </c>
      <c r="B48" s="24">
        <v>2111</v>
      </c>
      <c r="C48" s="54" t="s">
        <v>49</v>
      </c>
      <c r="D48" s="53">
        <v>33000</v>
      </c>
      <c r="E48" s="53">
        <v>0</v>
      </c>
      <c r="F48" s="53">
        <f>SUM(D48:E48)</f>
        <v>33000</v>
      </c>
      <c r="G48" s="53">
        <v>32470.5</v>
      </c>
      <c r="H48" s="27">
        <f>SUM(G48/F48)</f>
        <v>0.9839545454545454</v>
      </c>
    </row>
    <row r="49" spans="1:8" ht="13.5">
      <c r="A49" s="30">
        <v>3399</v>
      </c>
      <c r="B49" s="30"/>
      <c r="C49" s="50" t="s">
        <v>50</v>
      </c>
      <c r="D49" s="51">
        <v>33000</v>
      </c>
      <c r="E49" s="51">
        <v>0</v>
      </c>
      <c r="F49" s="51">
        <f>SUM(D49:E49)</f>
        <v>33000</v>
      </c>
      <c r="G49" s="51">
        <f>SUM(G48)</f>
        <v>32470.5</v>
      </c>
      <c r="H49" s="34">
        <f>SUM(G49/F49)</f>
        <v>0.9839545454545454</v>
      </c>
    </row>
    <row r="50" spans="1:8" ht="17.25" customHeight="1">
      <c r="A50" s="24">
        <v>3412</v>
      </c>
      <c r="B50" s="24">
        <v>2324</v>
      </c>
      <c r="C50" s="54" t="s">
        <v>42</v>
      </c>
      <c r="D50" s="53">
        <v>0</v>
      </c>
      <c r="E50" s="53">
        <v>4000</v>
      </c>
      <c r="F50" s="53">
        <f>SUM(D50:E50)</f>
        <v>4000</v>
      </c>
      <c r="G50" s="53">
        <v>3516</v>
      </c>
      <c r="H50" s="27">
        <f>SUM(G50/F50)</f>
        <v>0.879</v>
      </c>
    </row>
    <row r="51" spans="1:8" ht="15" customHeight="1">
      <c r="A51" s="30">
        <v>3412</v>
      </c>
      <c r="B51" s="30"/>
      <c r="C51" s="50" t="s">
        <v>51</v>
      </c>
      <c r="D51" s="51">
        <f>SUM(D50)</f>
        <v>0</v>
      </c>
      <c r="E51" s="51">
        <f>SUM(E50)</f>
        <v>4000</v>
      </c>
      <c r="F51" s="51">
        <f>SUM(F50)</f>
        <v>4000</v>
      </c>
      <c r="G51" s="51">
        <f>SUM(G50)</f>
        <v>3516</v>
      </c>
      <c r="H51" s="34">
        <f>SUM(G51/F51)</f>
        <v>0.879</v>
      </c>
    </row>
    <row r="52" spans="1:8" ht="13.5">
      <c r="A52" s="24">
        <v>3419</v>
      </c>
      <c r="B52" s="24">
        <v>2111</v>
      </c>
      <c r="C52" s="54" t="s">
        <v>49</v>
      </c>
      <c r="D52" s="53">
        <v>5000</v>
      </c>
      <c r="E52" s="53">
        <v>0</v>
      </c>
      <c r="F52" s="53">
        <f>SUM(D52:E52)</f>
        <v>5000</v>
      </c>
      <c r="G52" s="53">
        <v>900</v>
      </c>
      <c r="H52" s="27">
        <f>SUM(G52/F52)</f>
        <v>0.18</v>
      </c>
    </row>
    <row r="53" spans="1:8" ht="15" customHeight="1">
      <c r="A53" s="24">
        <v>3419</v>
      </c>
      <c r="B53" s="24">
        <v>2132</v>
      </c>
      <c r="C53" s="54" t="s">
        <v>52</v>
      </c>
      <c r="D53" s="53">
        <v>22000</v>
      </c>
      <c r="E53" s="53">
        <v>0</v>
      </c>
      <c r="F53" s="53">
        <f>SUM(D53:E53)</f>
        <v>22000</v>
      </c>
      <c r="G53" s="53">
        <v>1250</v>
      </c>
      <c r="H53" s="27">
        <f>SUM(G53/F53)</f>
        <v>0.056818181818181816</v>
      </c>
    </row>
    <row r="54" spans="1:8" ht="13.5">
      <c r="A54" s="30">
        <v>3419</v>
      </c>
      <c r="B54" s="30"/>
      <c r="C54" s="50" t="s">
        <v>53</v>
      </c>
      <c r="D54" s="51">
        <f>SUM(D52:D53)</f>
        <v>27000</v>
      </c>
      <c r="E54" s="51">
        <f>SUM(E52:E53)</f>
        <v>0</v>
      </c>
      <c r="F54" s="51">
        <f>SUM(F52:F53)</f>
        <v>27000</v>
      </c>
      <c r="G54" s="51">
        <f>SUM(G52:G53)</f>
        <v>2150</v>
      </c>
      <c r="H54" s="34">
        <f>SUM(G54/F54)</f>
        <v>0.07962962962962963</v>
      </c>
    </row>
    <row r="55" spans="1:8" ht="17.25" customHeight="1">
      <c r="A55" s="24">
        <v>3511</v>
      </c>
      <c r="B55" s="24">
        <v>2132</v>
      </c>
      <c r="C55" s="54" t="s">
        <v>52</v>
      </c>
      <c r="D55" s="53">
        <v>54000</v>
      </c>
      <c r="E55" s="53">
        <v>0</v>
      </c>
      <c r="F55" s="53">
        <f>SUM(D55:E55)</f>
        <v>54000</v>
      </c>
      <c r="G55" s="53">
        <v>28595</v>
      </c>
      <c r="H55" s="27">
        <f>SUM(G55/F55)</f>
        <v>0.529537037037037</v>
      </c>
    </row>
    <row r="56" spans="1:8" ht="13.5">
      <c r="A56" s="41">
        <v>3511</v>
      </c>
      <c r="B56" s="41"/>
      <c r="C56" s="42" t="s">
        <v>54</v>
      </c>
      <c r="D56" s="57">
        <f>SUM(D55)</f>
        <v>54000</v>
      </c>
      <c r="E56" s="57">
        <v>0</v>
      </c>
      <c r="F56" s="57">
        <f>SUM(D56:E56)</f>
        <v>54000</v>
      </c>
      <c r="G56" s="57">
        <f>SUM(G55)</f>
        <v>28595</v>
      </c>
      <c r="H56" s="34">
        <f>SUM(G56/F56)</f>
        <v>0.529537037037037</v>
      </c>
    </row>
    <row r="57" spans="1:8" ht="13.5">
      <c r="A57" s="24">
        <v>3611</v>
      </c>
      <c r="B57" s="24">
        <v>2141</v>
      </c>
      <c r="C57" s="54" t="s">
        <v>55</v>
      </c>
      <c r="D57" s="53">
        <v>23000</v>
      </c>
      <c r="E57" s="53">
        <v>0</v>
      </c>
      <c r="F57" s="53">
        <f>SUM(D57:E57)</f>
        <v>23000</v>
      </c>
      <c r="G57" s="53">
        <v>10271</v>
      </c>
      <c r="H57" s="27">
        <f>SUM(G57/F57)</f>
        <v>0.44656521739130434</v>
      </c>
    </row>
    <row r="58" spans="1:8" s="20" customFormat="1" ht="13.5">
      <c r="A58" s="41">
        <v>3611</v>
      </c>
      <c r="B58" s="41"/>
      <c r="C58" s="42" t="s">
        <v>56</v>
      </c>
      <c r="D58" s="58">
        <f>SUM(D57:D57)</f>
        <v>23000</v>
      </c>
      <c r="E58" s="58">
        <v>0</v>
      </c>
      <c r="F58" s="58">
        <f>SUM(D58:E58)</f>
        <v>23000</v>
      </c>
      <c r="G58" s="58">
        <f>SUM(G57)</f>
        <v>10271</v>
      </c>
      <c r="H58" s="34">
        <f>SUM(G58/F58)</f>
        <v>0.44656521739130434</v>
      </c>
    </row>
    <row r="59" spans="1:8" ht="15.75" customHeight="1">
      <c r="A59" s="24">
        <v>3612</v>
      </c>
      <c r="B59" s="24">
        <v>2132</v>
      </c>
      <c r="C59" s="54" t="s">
        <v>52</v>
      </c>
      <c r="D59" s="53">
        <v>8000</v>
      </c>
      <c r="E59" s="53">
        <v>0</v>
      </c>
      <c r="F59" s="53">
        <f>SUM(D59:E59)</f>
        <v>8000</v>
      </c>
      <c r="G59" s="53">
        <v>540</v>
      </c>
      <c r="H59" s="27">
        <f>SUM(G59/F59)</f>
        <v>0.0675</v>
      </c>
    </row>
    <row r="60" spans="1:8" ht="15" customHeight="1">
      <c r="A60" s="24">
        <v>3612</v>
      </c>
      <c r="B60" s="24">
        <v>2324</v>
      </c>
      <c r="C60" s="54" t="s">
        <v>42</v>
      </c>
      <c r="D60" s="53">
        <v>300</v>
      </c>
      <c r="E60" s="53">
        <v>0</v>
      </c>
      <c r="F60" s="53">
        <v>300</v>
      </c>
      <c r="G60" s="53">
        <v>279.5</v>
      </c>
      <c r="H60" s="27">
        <f>SUM(G60/F60)</f>
        <v>0.9316666666666666</v>
      </c>
    </row>
    <row r="61" spans="1:8" ht="13.5">
      <c r="A61" s="41">
        <v>3612</v>
      </c>
      <c r="B61" s="41"/>
      <c r="C61" s="42" t="s">
        <v>57</v>
      </c>
      <c r="D61" s="58">
        <f>SUM(D59:D60)</f>
        <v>8300</v>
      </c>
      <c r="E61" s="58">
        <f>SUM(E59:E60)</f>
        <v>0</v>
      </c>
      <c r="F61" s="58">
        <f>SUM(F59:F60)</f>
        <v>8300</v>
      </c>
      <c r="G61" s="58">
        <f>SUM(G59:G60)</f>
        <v>819.5</v>
      </c>
      <c r="H61" s="34">
        <f>SUM(G61/F61)</f>
        <v>0.09873493975903615</v>
      </c>
    </row>
    <row r="62" spans="1:8" s="49" customFormat="1" ht="17.25" customHeight="1">
      <c r="A62" s="46">
        <v>3613</v>
      </c>
      <c r="B62" s="46">
        <v>2132</v>
      </c>
      <c r="C62" s="47" t="s">
        <v>52</v>
      </c>
      <c r="D62" s="48">
        <v>52000</v>
      </c>
      <c r="E62" s="48">
        <v>0</v>
      </c>
      <c r="F62" s="48">
        <f>SUM(D62:E62)</f>
        <v>52000</v>
      </c>
      <c r="G62" s="48">
        <v>26437.6</v>
      </c>
      <c r="H62" s="27">
        <f>SUM(G62/F62)</f>
        <v>0.5084153846153846</v>
      </c>
    </row>
    <row r="63" spans="1:8" s="20" customFormat="1" ht="13.5">
      <c r="A63" s="41">
        <v>3613</v>
      </c>
      <c r="B63" s="41"/>
      <c r="C63" s="42" t="s">
        <v>58</v>
      </c>
      <c r="D63" s="57">
        <f>SUM(D62:D62)</f>
        <v>52000</v>
      </c>
      <c r="E63" s="57">
        <v>0</v>
      </c>
      <c r="F63" s="57">
        <f>SUM(D63:E63)</f>
        <v>52000</v>
      </c>
      <c r="G63" s="57">
        <f>SUM(G62)</f>
        <v>26437.600000000002</v>
      </c>
      <c r="H63" s="34">
        <f>SUM(G63/F63)</f>
        <v>0.5084153846153846</v>
      </c>
    </row>
    <row r="64" spans="1:8" s="40" customFormat="1" ht="13.5">
      <c r="A64" s="36">
        <v>3631</v>
      </c>
      <c r="B64" s="36">
        <v>2322</v>
      </c>
      <c r="C64" s="37" t="s">
        <v>59</v>
      </c>
      <c r="D64" s="53">
        <v>10000</v>
      </c>
      <c r="E64" s="53">
        <v>0</v>
      </c>
      <c r="F64" s="53">
        <v>10000</v>
      </c>
      <c r="G64" s="53">
        <v>9537</v>
      </c>
      <c r="H64" s="27">
        <f>SUM(G64/F64)</f>
        <v>0.9537</v>
      </c>
    </row>
    <row r="65" spans="1:8" s="20" customFormat="1" ht="13.5">
      <c r="A65" s="41">
        <v>3631</v>
      </c>
      <c r="B65" s="41"/>
      <c r="C65" s="42" t="s">
        <v>60</v>
      </c>
      <c r="D65" s="57">
        <v>10000</v>
      </c>
      <c r="E65" s="57">
        <v>0</v>
      </c>
      <c r="F65" s="57">
        <v>10000</v>
      </c>
      <c r="G65" s="57">
        <f>SUM(G64)</f>
        <v>9537</v>
      </c>
      <c r="H65" s="34">
        <f>SUM(G65/F65)</f>
        <v>0.9537</v>
      </c>
    </row>
    <row r="66" spans="1:8" ht="13.5">
      <c r="A66" s="24">
        <v>3639</v>
      </c>
      <c r="B66" s="24">
        <v>2131</v>
      </c>
      <c r="C66" s="54" t="s">
        <v>61</v>
      </c>
      <c r="D66" s="53">
        <v>64000</v>
      </c>
      <c r="E66" s="53">
        <v>0</v>
      </c>
      <c r="F66" s="53">
        <f>SUM(D66:E66)</f>
        <v>64000</v>
      </c>
      <c r="G66" s="53">
        <v>45881</v>
      </c>
      <c r="H66" s="27">
        <f>SUM(G66/F66)</f>
        <v>0.716890625</v>
      </c>
    </row>
    <row r="67" spans="1:8" s="20" customFormat="1" ht="13.5">
      <c r="A67" s="41">
        <v>3639</v>
      </c>
      <c r="B67" s="41"/>
      <c r="C67" s="42" t="s">
        <v>62</v>
      </c>
      <c r="D67" s="58">
        <f>SUM(D66:D66)</f>
        <v>64000</v>
      </c>
      <c r="E67" s="58">
        <v>0</v>
      </c>
      <c r="F67" s="58">
        <f>SUM(D67:E67)</f>
        <v>64000</v>
      </c>
      <c r="G67" s="58">
        <f>SUM(G66)</f>
        <v>45881</v>
      </c>
      <c r="H67" s="34">
        <f>SUM(G67/F67)</f>
        <v>0.716890625</v>
      </c>
    </row>
    <row r="68" spans="1:8" ht="13.5">
      <c r="A68" s="24">
        <v>3722</v>
      </c>
      <c r="B68" s="24">
        <v>2112</v>
      </c>
      <c r="C68" s="54" t="s">
        <v>63</v>
      </c>
      <c r="D68" s="53">
        <v>16000</v>
      </c>
      <c r="E68" s="53">
        <v>0</v>
      </c>
      <c r="F68" s="53">
        <f>SUM(D68:E68)</f>
        <v>16000</v>
      </c>
      <c r="G68" s="53">
        <v>10997</v>
      </c>
      <c r="H68" s="27">
        <f>SUM(G68/F68)</f>
        <v>0.6873125</v>
      </c>
    </row>
    <row r="69" spans="1:8" ht="16.5" customHeight="1">
      <c r="A69" s="24">
        <v>3722</v>
      </c>
      <c r="B69" s="24">
        <v>2310</v>
      </c>
      <c r="C69" s="54" t="s">
        <v>41</v>
      </c>
      <c r="D69" s="53">
        <v>25000</v>
      </c>
      <c r="E69" s="53">
        <v>0</v>
      </c>
      <c r="F69" s="53">
        <v>25000</v>
      </c>
      <c r="G69" s="53">
        <v>24249.3</v>
      </c>
      <c r="H69" s="27">
        <f>SUM(G69/F69)</f>
        <v>0.969972</v>
      </c>
    </row>
    <row r="70" spans="1:8" ht="13.5">
      <c r="A70" s="30">
        <v>3722</v>
      </c>
      <c r="B70" s="30"/>
      <c r="C70" s="50" t="s">
        <v>64</v>
      </c>
      <c r="D70" s="51">
        <f>SUM(D68:D69)</f>
        <v>41000</v>
      </c>
      <c r="E70" s="51">
        <f>SUM(E68:E69)</f>
        <v>0</v>
      </c>
      <c r="F70" s="51">
        <f>SUM(D70:E70)</f>
        <v>41000</v>
      </c>
      <c r="G70" s="51">
        <f>SUM(G68:G69)</f>
        <v>35246.3</v>
      </c>
      <c r="H70" s="34">
        <f>SUM(G70/F70)</f>
        <v>0.8596658536585366</v>
      </c>
    </row>
    <row r="71" spans="1:8" s="23" customFormat="1" ht="23.25">
      <c r="A71" s="21" t="s">
        <v>5</v>
      </c>
      <c r="B71" s="21" t="s">
        <v>6</v>
      </c>
      <c r="C71" s="21" t="s">
        <v>7</v>
      </c>
      <c r="D71" s="21" t="s">
        <v>8</v>
      </c>
      <c r="E71" s="21" t="s">
        <v>9</v>
      </c>
      <c r="F71" s="21" t="s">
        <v>10</v>
      </c>
      <c r="G71" s="21" t="s">
        <v>11</v>
      </c>
      <c r="H71" s="22" t="s">
        <v>12</v>
      </c>
    </row>
    <row r="72" spans="1:8" ht="13.5">
      <c r="A72" s="24">
        <v>3725</v>
      </c>
      <c r="B72" s="24">
        <v>2111</v>
      </c>
      <c r="C72" s="54" t="s">
        <v>38</v>
      </c>
      <c r="D72" s="53">
        <v>74000</v>
      </c>
      <c r="E72" s="53">
        <v>0</v>
      </c>
      <c r="F72" s="53">
        <f>SUM(D72:E72)</f>
        <v>74000</v>
      </c>
      <c r="G72" s="53">
        <v>58071.1</v>
      </c>
      <c r="H72" s="27">
        <f>SUM(G72/F72)</f>
        <v>0.7847445945945946</v>
      </c>
    </row>
    <row r="73" spans="1:8" ht="16.5" customHeight="1">
      <c r="A73" s="30">
        <v>3725</v>
      </c>
      <c r="B73" s="30"/>
      <c r="C73" s="50" t="s">
        <v>65</v>
      </c>
      <c r="D73" s="51">
        <v>74000</v>
      </c>
      <c r="E73" s="51">
        <v>0</v>
      </c>
      <c r="F73" s="51">
        <f>SUM(D73:E73)</f>
        <v>74000</v>
      </c>
      <c r="G73" s="51">
        <f>SUM(G72)</f>
        <v>58071.1</v>
      </c>
      <c r="H73" s="34">
        <f>SUM(G73/F73)</f>
        <v>0.7847445945945946</v>
      </c>
    </row>
    <row r="74" spans="1:8" ht="13.5">
      <c r="A74" s="24">
        <v>4314</v>
      </c>
      <c r="B74" s="24">
        <v>2111</v>
      </c>
      <c r="C74" s="54" t="s">
        <v>38</v>
      </c>
      <c r="D74" s="53">
        <v>8000</v>
      </c>
      <c r="E74" s="53">
        <v>0</v>
      </c>
      <c r="F74" s="53">
        <f>SUM(D74:E74)</f>
        <v>8000</v>
      </c>
      <c r="G74" s="53">
        <v>4176</v>
      </c>
      <c r="H74" s="27">
        <f>SUM(G74/F74)</f>
        <v>0.522</v>
      </c>
    </row>
    <row r="75" spans="1:8" ht="13.5">
      <c r="A75" s="30">
        <v>4314</v>
      </c>
      <c r="B75" s="30"/>
      <c r="C75" s="50" t="s">
        <v>66</v>
      </c>
      <c r="D75" s="51">
        <v>8000</v>
      </c>
      <c r="E75" s="51">
        <v>0</v>
      </c>
      <c r="F75" s="51">
        <f>SUM(D75:E75)</f>
        <v>8000</v>
      </c>
      <c r="G75" s="51">
        <f>SUM(G74)</f>
        <v>4176</v>
      </c>
      <c r="H75" s="34">
        <f>SUM(G75/F75)</f>
        <v>0.522</v>
      </c>
    </row>
    <row r="76" spans="1:8" ht="13.5">
      <c r="A76" s="24">
        <v>6171</v>
      </c>
      <c r="B76" s="24">
        <v>2111</v>
      </c>
      <c r="C76" s="54" t="s">
        <v>38</v>
      </c>
      <c r="D76" s="53">
        <v>40000</v>
      </c>
      <c r="E76" s="53">
        <v>0</v>
      </c>
      <c r="F76" s="53">
        <f>SUM(D76:E76)</f>
        <v>40000</v>
      </c>
      <c r="G76" s="53">
        <v>3228</v>
      </c>
      <c r="H76" s="27">
        <f>SUM(G76/F76)</f>
        <v>0.0807</v>
      </c>
    </row>
    <row r="77" spans="1:8" ht="16.5" customHeight="1">
      <c r="A77" s="24">
        <v>6171</v>
      </c>
      <c r="B77" s="24">
        <v>2310</v>
      </c>
      <c r="C77" s="54" t="s">
        <v>41</v>
      </c>
      <c r="D77" s="53">
        <v>0</v>
      </c>
      <c r="E77" s="53">
        <v>0</v>
      </c>
      <c r="F77" s="53">
        <v>0</v>
      </c>
      <c r="G77" s="53">
        <v>125</v>
      </c>
      <c r="H77" s="27" t="e">
        <f>SUM(G77/F77)</f>
        <v>#NUM!</v>
      </c>
    </row>
    <row r="78" spans="1:8" ht="13.5">
      <c r="A78" s="24">
        <v>6171</v>
      </c>
      <c r="B78" s="24">
        <v>2324</v>
      </c>
      <c r="C78" s="54" t="s">
        <v>42</v>
      </c>
      <c r="D78" s="53">
        <v>1000</v>
      </c>
      <c r="E78" s="53">
        <v>0</v>
      </c>
      <c r="F78" s="53">
        <f>SUM(D78:E78)</f>
        <v>1000</v>
      </c>
      <c r="G78" s="53">
        <v>412</v>
      </c>
      <c r="H78" s="27">
        <f>SUM(G78/F78)</f>
        <v>0.412</v>
      </c>
    </row>
    <row r="79" spans="1:8" ht="17.25" customHeight="1">
      <c r="A79" s="24">
        <v>6171</v>
      </c>
      <c r="B79" s="24">
        <v>2343</v>
      </c>
      <c r="C79" s="54" t="s">
        <v>67</v>
      </c>
      <c r="D79" s="53">
        <v>466000</v>
      </c>
      <c r="E79" s="53">
        <v>0</v>
      </c>
      <c r="F79" s="53">
        <f>SUM(D79:E79)</f>
        <v>466000</v>
      </c>
      <c r="G79" s="53">
        <v>309250</v>
      </c>
      <c r="H79" s="27">
        <f>SUM(G79/F79)</f>
        <v>0.6636266094420601</v>
      </c>
    </row>
    <row r="80" spans="1:8" ht="13.5">
      <c r="A80" s="30">
        <v>6171</v>
      </c>
      <c r="B80" s="30"/>
      <c r="C80" s="50" t="s">
        <v>68</v>
      </c>
      <c r="D80" s="51">
        <f>SUM(D76:D79)</f>
        <v>507000</v>
      </c>
      <c r="E80" s="51">
        <v>0</v>
      </c>
      <c r="F80" s="51">
        <f>SUM(F76:F79)</f>
        <v>507000</v>
      </c>
      <c r="G80" s="51">
        <f>SUM(G76:G79)</f>
        <v>313015</v>
      </c>
      <c r="H80" s="34">
        <f>SUM(G80/F80)</f>
        <v>0.6173865877712031</v>
      </c>
    </row>
    <row r="81" spans="1:8" ht="13.5">
      <c r="A81" s="24">
        <v>6310</v>
      </c>
      <c r="B81" s="24">
        <v>2141</v>
      </c>
      <c r="C81" s="54" t="s">
        <v>55</v>
      </c>
      <c r="D81" s="53">
        <v>10000</v>
      </c>
      <c r="E81" s="53">
        <v>0</v>
      </c>
      <c r="F81" s="53">
        <f>SUM(D81:E81)</f>
        <v>10000</v>
      </c>
      <c r="G81" s="53">
        <v>5127.6900000000005</v>
      </c>
      <c r="H81" s="27">
        <f>SUM(G81/F81)</f>
        <v>0.512769</v>
      </c>
    </row>
    <row r="82" spans="1:8" ht="14.25" customHeight="1">
      <c r="A82" s="30">
        <v>6310</v>
      </c>
      <c r="B82" s="30"/>
      <c r="C82" s="50" t="s">
        <v>69</v>
      </c>
      <c r="D82" s="51">
        <f>SUM(D81)</f>
        <v>10000</v>
      </c>
      <c r="E82" s="51">
        <v>0</v>
      </c>
      <c r="F82" s="51">
        <f>SUM(D82:E82)</f>
        <v>10000</v>
      </c>
      <c r="G82" s="51">
        <f>SUM(G81)</f>
        <v>5127.6900000000005</v>
      </c>
      <c r="H82" s="34">
        <f>SUM(G82/F82)</f>
        <v>0.512769</v>
      </c>
    </row>
    <row r="83" spans="1:8" s="40" customFormat="1" ht="18.75" customHeight="1">
      <c r="A83" s="36">
        <v>6409</v>
      </c>
      <c r="B83" s="36">
        <v>2328</v>
      </c>
      <c r="C83" s="37" t="s">
        <v>70</v>
      </c>
      <c r="D83" s="53">
        <v>0</v>
      </c>
      <c r="E83" s="53">
        <v>0</v>
      </c>
      <c r="F83" s="53">
        <v>0</v>
      </c>
      <c r="G83" s="53">
        <v>2463</v>
      </c>
      <c r="H83" s="27" t="s">
        <v>71</v>
      </c>
    </row>
    <row r="84" spans="1:8" ht="15.75" customHeight="1">
      <c r="A84" s="30">
        <v>6409</v>
      </c>
      <c r="B84" s="30"/>
      <c r="C84" s="50" t="s">
        <v>72</v>
      </c>
      <c r="D84" s="51">
        <v>0</v>
      </c>
      <c r="E84" s="51">
        <v>0</v>
      </c>
      <c r="F84" s="51">
        <v>0</v>
      </c>
      <c r="G84" s="51">
        <v>2463</v>
      </c>
      <c r="H84" s="34" t="s">
        <v>71</v>
      </c>
    </row>
    <row r="85" spans="1:8" ht="18.75" customHeight="1">
      <c r="A85" s="30"/>
      <c r="B85" s="30">
        <v>8115</v>
      </c>
      <c r="C85" s="59" t="s">
        <v>73</v>
      </c>
      <c r="D85" s="51">
        <v>867000</v>
      </c>
      <c r="E85" s="51">
        <v>0</v>
      </c>
      <c r="F85" s="51">
        <f>SUM(D85:E85)</f>
        <v>867000</v>
      </c>
      <c r="G85" s="51">
        <v>0</v>
      </c>
      <c r="H85" s="34">
        <f>SUM(G85/F85)</f>
        <v>0</v>
      </c>
    </row>
    <row r="86" spans="1:8" ht="13.5">
      <c r="A86" s="30"/>
      <c r="B86" s="30">
        <v>8123</v>
      </c>
      <c r="C86" s="59" t="s">
        <v>74</v>
      </c>
      <c r="D86" s="51">
        <v>1500000</v>
      </c>
      <c r="E86" s="51">
        <v>0</v>
      </c>
      <c r="F86" s="51">
        <f>SUM(D86:E86)</f>
        <v>1500000</v>
      </c>
      <c r="G86" s="51">
        <v>1500000</v>
      </c>
      <c r="H86" s="34">
        <f>SUM(G86/F86)</f>
        <v>1</v>
      </c>
    </row>
    <row r="87" spans="1:8" ht="13.5">
      <c r="A87" s="30" t="s">
        <v>75</v>
      </c>
      <c r="B87" s="30"/>
      <c r="C87" s="50"/>
      <c r="D87" s="60">
        <f>SUM(D28+D30+D32+D37+D39+D43+D45+D47+D49+D54+D56+D58+D61+D63+D64+D67+D70+D73+D75+D80+D82+D84+D85+D86)</f>
        <v>14967682</v>
      </c>
      <c r="E87" s="61">
        <f>SUM(E28+E30+E32+E37+E39+E43+E45+E47+E49+E51+E54+E56+E58+E61+E63+E65+E67+E70+E73+E75+E80+E82+E84+E85)</f>
        <v>1923100</v>
      </c>
      <c r="F87" s="60">
        <f>SUM(F28+F30+F32+F37+F39+F43+F45+F47+F49+F51+F54+F56+F58+F61+F63+F65+F67+F70+F73+F75+F80+F82+F84+F85+F86)</f>
        <v>16890782</v>
      </c>
      <c r="G87" s="60">
        <f>SUM(G28+G30+G32+G37+G39+G43+G45+G47+G49+G51+G54+G56+G58+G61+G63+G65+G67+G70+G73+G75+G80+G82+G84+G85+G86)</f>
        <v>8294934.83</v>
      </c>
      <c r="H87" s="34">
        <f>SUM(G87/F87)</f>
        <v>0.49109240945741883</v>
      </c>
    </row>
    <row r="89" ht="13.5">
      <c r="A89" s="16" t="s">
        <v>76</v>
      </c>
    </row>
    <row r="90" spans="1:8" s="23" customFormat="1" ht="23.25">
      <c r="A90" s="21" t="s">
        <v>5</v>
      </c>
      <c r="B90" s="21" t="s">
        <v>6</v>
      </c>
      <c r="C90" s="21" t="s">
        <v>7</v>
      </c>
      <c r="D90" s="21" t="s">
        <v>77</v>
      </c>
      <c r="E90" s="21" t="s">
        <v>9</v>
      </c>
      <c r="F90" s="21" t="s">
        <v>10</v>
      </c>
      <c r="G90" s="21" t="s">
        <v>78</v>
      </c>
      <c r="H90" s="22" t="s">
        <v>79</v>
      </c>
    </row>
    <row r="91" spans="1:8" s="28" customFormat="1" ht="13.5">
      <c r="A91" s="24">
        <v>2140</v>
      </c>
      <c r="B91" s="24">
        <v>5162</v>
      </c>
      <c r="C91" s="25" t="s">
        <v>80</v>
      </c>
      <c r="D91" s="62">
        <v>144000</v>
      </c>
      <c r="E91" s="62">
        <v>0</v>
      </c>
      <c r="F91" s="62">
        <f>SUM(D91:E91)</f>
        <v>144000</v>
      </c>
      <c r="G91" s="62">
        <v>75000</v>
      </c>
      <c r="H91" s="27">
        <f>SUM(G91/F91)</f>
        <v>0.5208333333333334</v>
      </c>
    </row>
    <row r="92" spans="1:8" s="35" customFormat="1" ht="16.5" customHeight="1">
      <c r="A92" s="41">
        <v>2140</v>
      </c>
      <c r="B92" s="41"/>
      <c r="C92" s="63" t="s">
        <v>39</v>
      </c>
      <c r="D92" s="64">
        <v>144000</v>
      </c>
      <c r="E92" s="64">
        <v>0</v>
      </c>
      <c r="F92" s="64">
        <f>SUM(D92:E92)</f>
        <v>144000</v>
      </c>
      <c r="G92" s="64">
        <f>SUM(G91)</f>
        <v>75000</v>
      </c>
      <c r="H92" s="34">
        <f>SUM(G92/F92)</f>
        <v>0.5208333333333334</v>
      </c>
    </row>
    <row r="93" spans="1:8" s="66" customFormat="1" ht="13.5">
      <c r="A93" s="36">
        <v>2212</v>
      </c>
      <c r="B93" s="36">
        <v>5139</v>
      </c>
      <c r="C93" s="65" t="s">
        <v>81</v>
      </c>
      <c r="D93" s="62">
        <v>9000</v>
      </c>
      <c r="E93" s="62">
        <v>0</v>
      </c>
      <c r="F93" s="62">
        <f>SUM(D93:E93)</f>
        <v>9000</v>
      </c>
      <c r="G93" s="62">
        <v>8559.5</v>
      </c>
      <c r="H93" s="27">
        <f>SUM(G93/F93)</f>
        <v>0.9510555555555555</v>
      </c>
    </row>
    <row r="94" spans="1:8" s="66" customFormat="1" ht="13.5">
      <c r="A94" s="36">
        <v>2212</v>
      </c>
      <c r="B94" s="36">
        <v>5169</v>
      </c>
      <c r="C94" s="65" t="s">
        <v>82</v>
      </c>
      <c r="D94" s="62">
        <v>5000</v>
      </c>
      <c r="E94" s="62">
        <v>0</v>
      </c>
      <c r="F94" s="62">
        <f>SUM(D94:E94)</f>
        <v>5000</v>
      </c>
      <c r="G94" s="62">
        <v>0</v>
      </c>
      <c r="H94" s="27">
        <f>SUM(G94/F94)</f>
        <v>0</v>
      </c>
    </row>
    <row r="95" spans="1:8" s="35" customFormat="1" ht="13.5">
      <c r="A95" s="41">
        <v>2212</v>
      </c>
      <c r="B95" s="41"/>
      <c r="C95" s="63" t="s">
        <v>83</v>
      </c>
      <c r="D95" s="64">
        <f>SUM(D93+D94)</f>
        <v>14000</v>
      </c>
      <c r="E95" s="64">
        <f>SUM(E93:E94)</f>
        <v>0</v>
      </c>
      <c r="F95" s="64">
        <f>SUM(F93:F94)</f>
        <v>14000</v>
      </c>
      <c r="G95" s="64">
        <f>SUM(G93:G94)</f>
        <v>8559.5</v>
      </c>
      <c r="H95" s="34">
        <f>SUM(G95/F95)</f>
        <v>0.6113928571428572</v>
      </c>
    </row>
    <row r="96" spans="1:8" ht="13.5">
      <c r="A96" s="24">
        <v>2219</v>
      </c>
      <c r="B96" s="24">
        <v>5141</v>
      </c>
      <c r="C96" s="54" t="s">
        <v>84</v>
      </c>
      <c r="D96" s="53">
        <v>7000</v>
      </c>
      <c r="E96" s="53">
        <v>0</v>
      </c>
      <c r="F96" s="53">
        <f>SUM(D96:E96)</f>
        <v>7000</v>
      </c>
      <c r="G96" s="53">
        <v>2746.38</v>
      </c>
      <c r="H96" s="27">
        <f>SUM(G96/F96)</f>
        <v>0.39234</v>
      </c>
    </row>
    <row r="97" spans="1:8" ht="13.5">
      <c r="A97" s="24">
        <v>2219</v>
      </c>
      <c r="B97" s="24">
        <v>5171</v>
      </c>
      <c r="C97" s="54" t="s">
        <v>85</v>
      </c>
      <c r="D97" s="53">
        <v>0</v>
      </c>
      <c r="E97" s="53">
        <v>3000</v>
      </c>
      <c r="F97" s="53">
        <f>SUM(D97:E97)</f>
        <v>3000</v>
      </c>
      <c r="G97" s="53">
        <v>2600</v>
      </c>
      <c r="H97" s="27">
        <f>SUM(G97/F97)</f>
        <v>0.8666666666666667</v>
      </c>
    </row>
    <row r="98" spans="1:8" s="49" customFormat="1" ht="13.5">
      <c r="A98" s="46">
        <v>2219</v>
      </c>
      <c r="B98" s="46">
        <v>6121</v>
      </c>
      <c r="C98" s="47" t="s">
        <v>86</v>
      </c>
      <c r="D98" s="48">
        <v>300000</v>
      </c>
      <c r="E98" s="48">
        <v>200000</v>
      </c>
      <c r="F98" s="48">
        <f>SUM(D98:E98)</f>
        <v>500000</v>
      </c>
      <c r="G98" s="48">
        <v>100000</v>
      </c>
      <c r="H98" s="27">
        <f>SUM(G98/F98)</f>
        <v>0.2</v>
      </c>
    </row>
    <row r="99" spans="1:8" ht="13.5">
      <c r="A99" s="41">
        <v>2219</v>
      </c>
      <c r="B99" s="41"/>
      <c r="C99" s="67" t="s">
        <v>87</v>
      </c>
      <c r="D99" s="57">
        <f>SUM(D96:D98)</f>
        <v>307000</v>
      </c>
      <c r="E99" s="57">
        <f>SUM(E96:E98)</f>
        <v>203000</v>
      </c>
      <c r="F99" s="57">
        <f>SUM(F96:F98)</f>
        <v>510000</v>
      </c>
      <c r="G99" s="57">
        <f>SUM(G96:G98)</f>
        <v>105346.38</v>
      </c>
      <c r="H99" s="34">
        <f>SUM(G99/F99)</f>
        <v>0.20656152941176473</v>
      </c>
    </row>
    <row r="100" spans="1:8" s="49" customFormat="1" ht="13.5">
      <c r="A100" s="46">
        <v>2310</v>
      </c>
      <c r="B100" s="46">
        <v>6121</v>
      </c>
      <c r="C100" s="47" t="s">
        <v>86</v>
      </c>
      <c r="D100" s="48">
        <v>1930000</v>
      </c>
      <c r="E100" s="48">
        <v>14000</v>
      </c>
      <c r="F100" s="48">
        <f>SUM(D100:E100)</f>
        <v>1944000</v>
      </c>
      <c r="G100" s="48">
        <v>1507217.5</v>
      </c>
      <c r="H100" s="27">
        <f>SUM(G100/F100)</f>
        <v>0.7753176440329218</v>
      </c>
    </row>
    <row r="101" spans="1:8" ht="13.5">
      <c r="A101" s="41">
        <v>2310</v>
      </c>
      <c r="B101" s="41"/>
      <c r="C101" s="42" t="s">
        <v>88</v>
      </c>
      <c r="D101" s="57">
        <f>SUM(D100)</f>
        <v>1930000</v>
      </c>
      <c r="E101" s="57">
        <f>SUM(E100)</f>
        <v>14000</v>
      </c>
      <c r="F101" s="57">
        <f>SUM(D101:E101)</f>
        <v>1944000</v>
      </c>
      <c r="G101" s="57">
        <f>SUM(G100)</f>
        <v>1507217.5</v>
      </c>
      <c r="H101" s="34">
        <f>SUM(G101/F101)</f>
        <v>0.7753176440329218</v>
      </c>
    </row>
    <row r="102" spans="1:8" s="49" customFormat="1" ht="13.5">
      <c r="A102" s="46">
        <v>2321</v>
      </c>
      <c r="B102" s="46">
        <v>5011</v>
      </c>
      <c r="C102" s="47" t="s">
        <v>89</v>
      </c>
      <c r="D102" s="48">
        <v>85000</v>
      </c>
      <c r="E102" s="48">
        <v>0</v>
      </c>
      <c r="F102" s="48">
        <f>SUM(D102:E102)</f>
        <v>85000</v>
      </c>
      <c r="G102" s="48">
        <v>42136</v>
      </c>
      <c r="H102" s="27">
        <f>SUM(G102/F102)</f>
        <v>0.49571764705882354</v>
      </c>
    </row>
    <row r="103" spans="1:8" s="49" customFormat="1" ht="13.5">
      <c r="A103" s="46">
        <v>2321</v>
      </c>
      <c r="B103" s="46">
        <v>5031</v>
      </c>
      <c r="C103" s="47" t="s">
        <v>90</v>
      </c>
      <c r="D103" s="48">
        <v>33000</v>
      </c>
      <c r="E103" s="48">
        <v>0</v>
      </c>
      <c r="F103" s="48">
        <f>SUM(D103:E103)</f>
        <v>33000</v>
      </c>
      <c r="G103" s="48">
        <v>16377</v>
      </c>
      <c r="H103" s="27">
        <f>SUM(G103/F103)</f>
        <v>0.49627272727272725</v>
      </c>
    </row>
    <row r="104" spans="1:8" s="49" customFormat="1" ht="13.5">
      <c r="A104" s="46">
        <v>2321</v>
      </c>
      <c r="B104" s="46">
        <v>5032</v>
      </c>
      <c r="C104" s="68" t="s">
        <v>91</v>
      </c>
      <c r="D104" s="48">
        <v>14000</v>
      </c>
      <c r="E104" s="48">
        <v>0</v>
      </c>
      <c r="F104" s="48">
        <f>SUM(D104:E104)</f>
        <v>14000</v>
      </c>
      <c r="G104" s="48">
        <v>6506</v>
      </c>
      <c r="H104" s="27">
        <f>SUM(G104/F104)</f>
        <v>0.4647142857142857</v>
      </c>
    </row>
    <row r="105" spans="1:8" s="49" customFormat="1" ht="13.5">
      <c r="A105" s="46">
        <v>2321</v>
      </c>
      <c r="B105" s="46">
        <v>5038</v>
      </c>
      <c r="C105" s="47" t="s">
        <v>92</v>
      </c>
      <c r="D105" s="48">
        <v>1000</v>
      </c>
      <c r="E105" s="48">
        <v>0</v>
      </c>
      <c r="F105" s="48">
        <f>SUM(D105:E105)</f>
        <v>1000</v>
      </c>
      <c r="G105" s="48">
        <v>415</v>
      </c>
      <c r="H105" s="27">
        <f>SUM(G105/F105)</f>
        <v>0.415</v>
      </c>
    </row>
    <row r="106" spans="1:8" ht="13.5">
      <c r="A106" s="24">
        <v>2321</v>
      </c>
      <c r="B106" s="24">
        <v>5134</v>
      </c>
      <c r="C106" s="54" t="s">
        <v>93</v>
      </c>
      <c r="D106" s="53">
        <v>3000</v>
      </c>
      <c r="E106" s="53">
        <v>0</v>
      </c>
      <c r="F106" s="48">
        <f>SUM(D106:E106)</f>
        <v>3000</v>
      </c>
      <c r="G106" s="48">
        <v>0</v>
      </c>
      <c r="H106" s="27">
        <f>SUM(G106/F106)</f>
        <v>0</v>
      </c>
    </row>
    <row r="107" spans="1:8" s="23" customFormat="1" ht="23.25">
      <c r="A107" s="21" t="s">
        <v>5</v>
      </c>
      <c r="B107" s="21" t="s">
        <v>6</v>
      </c>
      <c r="C107" s="21" t="s">
        <v>7</v>
      </c>
      <c r="D107" s="21" t="s">
        <v>77</v>
      </c>
      <c r="E107" s="21" t="s">
        <v>9</v>
      </c>
      <c r="F107" s="21" t="s">
        <v>10</v>
      </c>
      <c r="G107" s="21" t="s">
        <v>78</v>
      </c>
      <c r="H107" s="22" t="s">
        <v>79</v>
      </c>
    </row>
    <row r="108" spans="1:8" ht="13.5">
      <c r="A108" s="24">
        <v>2321</v>
      </c>
      <c r="B108" s="24">
        <v>5139</v>
      </c>
      <c r="C108" s="54" t="s">
        <v>81</v>
      </c>
      <c r="D108" s="53">
        <v>20000</v>
      </c>
      <c r="E108" s="53">
        <v>0</v>
      </c>
      <c r="F108" s="48">
        <f>SUM(D108:E108)</f>
        <v>20000</v>
      </c>
      <c r="G108" s="48">
        <v>4728.5</v>
      </c>
      <c r="H108" s="27">
        <f>SUM(G108/F108)</f>
        <v>0.236425</v>
      </c>
    </row>
    <row r="109" spans="1:8" ht="13.5">
      <c r="A109" s="24">
        <v>2321</v>
      </c>
      <c r="B109" s="24">
        <v>5141</v>
      </c>
      <c r="C109" s="54" t="s">
        <v>94</v>
      </c>
      <c r="D109" s="53">
        <v>275000</v>
      </c>
      <c r="E109" s="53">
        <v>0</v>
      </c>
      <c r="F109" s="48">
        <f>SUM(D109:E109)</f>
        <v>275000</v>
      </c>
      <c r="G109" s="48">
        <v>147789.52</v>
      </c>
      <c r="H109" s="27">
        <f>SUM(G109/F109)</f>
        <v>0.5374164363636363</v>
      </c>
    </row>
    <row r="110" spans="1:8" s="49" customFormat="1" ht="13.5">
      <c r="A110" s="46">
        <v>2321</v>
      </c>
      <c r="B110" s="46">
        <v>5151</v>
      </c>
      <c r="C110" s="47" t="s">
        <v>95</v>
      </c>
      <c r="D110" s="69">
        <v>1000</v>
      </c>
      <c r="E110" s="69">
        <v>0</v>
      </c>
      <c r="F110" s="48">
        <f>SUM(D110:E110)</f>
        <v>1000</v>
      </c>
      <c r="G110" s="48">
        <v>94.6</v>
      </c>
      <c r="H110" s="27">
        <f>SUM(G110/F110)</f>
        <v>0.0946</v>
      </c>
    </row>
    <row r="111" spans="1:8" s="49" customFormat="1" ht="13.5">
      <c r="A111" s="46">
        <v>2321</v>
      </c>
      <c r="B111" s="46">
        <v>5154</v>
      </c>
      <c r="C111" s="47" t="s">
        <v>96</v>
      </c>
      <c r="D111" s="48">
        <v>143000</v>
      </c>
      <c r="E111" s="48">
        <v>0</v>
      </c>
      <c r="F111" s="48">
        <f>SUM(D111:E111)</f>
        <v>143000</v>
      </c>
      <c r="G111" s="48">
        <v>79801.90000000001</v>
      </c>
      <c r="H111" s="27">
        <f>SUM(G111/F111)</f>
        <v>0.5580552447552448</v>
      </c>
    </row>
    <row r="112" spans="1:8" s="49" customFormat="1" ht="13.5">
      <c r="A112" s="46">
        <v>2321</v>
      </c>
      <c r="B112" s="46">
        <v>5162</v>
      </c>
      <c r="C112" s="47" t="s">
        <v>97</v>
      </c>
      <c r="D112" s="48">
        <v>1000</v>
      </c>
      <c r="E112" s="48">
        <v>0</v>
      </c>
      <c r="F112" s="48">
        <f>SUM(D112:E112)</f>
        <v>1000</v>
      </c>
      <c r="G112" s="48">
        <v>0</v>
      </c>
      <c r="H112" s="27">
        <v>0</v>
      </c>
    </row>
    <row r="113" spans="1:8" s="49" customFormat="1" ht="13.5">
      <c r="A113" s="46">
        <v>2321</v>
      </c>
      <c r="B113" s="46">
        <v>5163</v>
      </c>
      <c r="C113" s="47" t="s">
        <v>98</v>
      </c>
      <c r="D113" s="48">
        <v>2000</v>
      </c>
      <c r="E113" s="48">
        <v>0</v>
      </c>
      <c r="F113" s="48">
        <f>SUM(D113:E113)</f>
        <v>2000</v>
      </c>
      <c r="G113" s="48">
        <v>1731</v>
      </c>
      <c r="H113" s="27">
        <f>SUM(G113/F113)</f>
        <v>0.8655</v>
      </c>
    </row>
    <row r="114" spans="1:8" s="49" customFormat="1" ht="13.5">
      <c r="A114" s="46">
        <v>2321</v>
      </c>
      <c r="B114" s="46">
        <v>5166</v>
      </c>
      <c r="C114" s="47" t="s">
        <v>99</v>
      </c>
      <c r="D114" s="48">
        <v>8000</v>
      </c>
      <c r="E114" s="48">
        <v>0</v>
      </c>
      <c r="F114" s="48">
        <f>SUM(D114:E114)</f>
        <v>8000</v>
      </c>
      <c r="G114" s="48">
        <v>0</v>
      </c>
      <c r="H114" s="27">
        <f>SUM(G114/F114)</f>
        <v>0</v>
      </c>
    </row>
    <row r="115" spans="1:8" s="49" customFormat="1" ht="13.5">
      <c r="A115" s="46">
        <v>2321</v>
      </c>
      <c r="B115" s="46">
        <v>5169</v>
      </c>
      <c r="C115" s="47" t="s">
        <v>100</v>
      </c>
      <c r="D115" s="48">
        <v>150000</v>
      </c>
      <c r="E115" s="48">
        <v>0</v>
      </c>
      <c r="F115" s="48">
        <f>SUM(D115:E115)</f>
        <v>150000</v>
      </c>
      <c r="G115" s="48">
        <v>92698.5</v>
      </c>
      <c r="H115" s="27">
        <f>SUM(G115/F115)</f>
        <v>0.61799</v>
      </c>
    </row>
    <row r="116" spans="1:8" s="49" customFormat="1" ht="13.5">
      <c r="A116" s="46">
        <v>2321</v>
      </c>
      <c r="B116" s="46">
        <v>5171</v>
      </c>
      <c r="C116" s="47" t="s">
        <v>85</v>
      </c>
      <c r="D116" s="48">
        <v>600000</v>
      </c>
      <c r="E116" s="48">
        <v>0</v>
      </c>
      <c r="F116" s="48">
        <f>SUM(D116:E116)</f>
        <v>600000</v>
      </c>
      <c r="G116" s="48">
        <v>24068.8</v>
      </c>
      <c r="H116" s="27">
        <f>SUM(G116/F116)</f>
        <v>0.040114666666666667</v>
      </c>
    </row>
    <row r="117" spans="1:8" s="49" customFormat="1" ht="13.5">
      <c r="A117" s="46">
        <v>2321</v>
      </c>
      <c r="B117" s="46">
        <v>5362</v>
      </c>
      <c r="C117" s="47" t="s">
        <v>101</v>
      </c>
      <c r="D117" s="48">
        <v>18000</v>
      </c>
      <c r="E117" s="48">
        <v>0</v>
      </c>
      <c r="F117" s="48">
        <f>SUM(D117:E117)</f>
        <v>18000</v>
      </c>
      <c r="G117" s="48">
        <v>10189</v>
      </c>
      <c r="H117" s="27">
        <f>SUM(G117/F117)</f>
        <v>0.5660555555555555</v>
      </c>
    </row>
    <row r="118" spans="1:8" s="49" customFormat="1" ht="13.5">
      <c r="A118" s="46">
        <v>2321</v>
      </c>
      <c r="B118" s="46">
        <v>6121</v>
      </c>
      <c r="C118" s="47" t="s">
        <v>102</v>
      </c>
      <c r="D118" s="48">
        <v>1385600</v>
      </c>
      <c r="E118" s="48">
        <v>0</v>
      </c>
      <c r="F118" s="48">
        <f>SUM(D118:E118)</f>
        <v>1385600</v>
      </c>
      <c r="G118" s="48">
        <v>69280</v>
      </c>
      <c r="H118" s="27">
        <f>SUM(G118/F118)</f>
        <v>0.05</v>
      </c>
    </row>
    <row r="119" spans="1:8" ht="13.5" customHeight="1">
      <c r="A119" s="41">
        <v>2321</v>
      </c>
      <c r="B119" s="41"/>
      <c r="C119" s="42" t="s">
        <v>43</v>
      </c>
      <c r="D119" s="57">
        <f>SUM(D102:D118)</f>
        <v>2739600</v>
      </c>
      <c r="E119" s="57">
        <f>SUM(E102:E118)</f>
        <v>0</v>
      </c>
      <c r="F119" s="51">
        <f>SUM(D119:E119)</f>
        <v>2739600</v>
      </c>
      <c r="G119" s="51">
        <f>SUM(G102:G118)</f>
        <v>495815.82</v>
      </c>
      <c r="H119" s="34">
        <f>SUM(G119/F119)</f>
        <v>0.1809810994305738</v>
      </c>
    </row>
    <row r="120" spans="1:8" s="40" customFormat="1" ht="15.75" customHeight="1">
      <c r="A120" s="36">
        <v>3111</v>
      </c>
      <c r="B120" s="36">
        <v>5909</v>
      </c>
      <c r="C120" s="37" t="s">
        <v>103</v>
      </c>
      <c r="D120" s="53">
        <v>800</v>
      </c>
      <c r="E120" s="53">
        <v>0</v>
      </c>
      <c r="F120" s="53">
        <f>SUM(D120:E120)</f>
        <v>800</v>
      </c>
      <c r="G120" s="53">
        <v>800</v>
      </c>
      <c r="H120" s="27">
        <f>SUM(G120/F120)</f>
        <v>1</v>
      </c>
    </row>
    <row r="121" spans="1:8" ht="13.5" customHeight="1">
      <c r="A121" s="41">
        <v>3111</v>
      </c>
      <c r="B121" s="41"/>
      <c r="C121" s="42" t="s">
        <v>44</v>
      </c>
      <c r="D121" s="57">
        <f>SUM(D120)</f>
        <v>800</v>
      </c>
      <c r="E121" s="57">
        <f>SUM(E120)</f>
        <v>0</v>
      </c>
      <c r="F121" s="51">
        <f>SUM(D121:E121)</f>
        <v>800</v>
      </c>
      <c r="G121" s="51">
        <v>800</v>
      </c>
      <c r="H121" s="70">
        <f>SUM(G121/F121)</f>
        <v>1</v>
      </c>
    </row>
    <row r="122" spans="1:8" s="40" customFormat="1" ht="13.5">
      <c r="A122" s="36">
        <v>3113</v>
      </c>
      <c r="B122" s="36">
        <v>5139</v>
      </c>
      <c r="C122" s="37" t="s">
        <v>104</v>
      </c>
      <c r="D122" s="53">
        <v>2000</v>
      </c>
      <c r="E122" s="53">
        <v>0</v>
      </c>
      <c r="F122" s="53">
        <f>SUM(D122:E122)</f>
        <v>2000</v>
      </c>
      <c r="G122" s="53">
        <v>1941</v>
      </c>
      <c r="H122" s="71">
        <f>SUM(G122/F122)</f>
        <v>0.9705</v>
      </c>
    </row>
    <row r="123" spans="1:8" s="40" customFormat="1" ht="13.5">
      <c r="A123" s="36">
        <v>3113</v>
      </c>
      <c r="B123" s="36">
        <v>5166</v>
      </c>
      <c r="C123" s="37" t="s">
        <v>99</v>
      </c>
      <c r="D123" s="53">
        <v>18000</v>
      </c>
      <c r="E123" s="53">
        <v>39000</v>
      </c>
      <c r="F123" s="53">
        <f>SUM(D123:E123)</f>
        <v>57000</v>
      </c>
      <c r="G123" s="53">
        <v>56913</v>
      </c>
      <c r="H123" s="71">
        <f>SUM(G123/F123)</f>
        <v>0.9984736842105263</v>
      </c>
    </row>
    <row r="124" spans="1:8" s="40" customFormat="1" ht="13.5">
      <c r="A124" s="36">
        <v>3113</v>
      </c>
      <c r="B124" s="36">
        <v>5167</v>
      </c>
      <c r="C124" s="37" t="s">
        <v>105</v>
      </c>
      <c r="D124" s="53">
        <v>3000</v>
      </c>
      <c r="E124" s="53">
        <v>0</v>
      </c>
      <c r="F124" s="53">
        <f>SUM(D124:E124)</f>
        <v>3000</v>
      </c>
      <c r="G124" s="53">
        <v>2490</v>
      </c>
      <c r="H124" s="71">
        <f>SUM(G124/F124)</f>
        <v>0.83</v>
      </c>
    </row>
    <row r="125" spans="1:8" s="40" customFormat="1" ht="13.5">
      <c r="A125" s="36">
        <v>3113</v>
      </c>
      <c r="B125" s="36">
        <v>5169</v>
      </c>
      <c r="C125" s="37" t="s">
        <v>82</v>
      </c>
      <c r="D125" s="53">
        <v>2000</v>
      </c>
      <c r="E125" s="53">
        <v>0</v>
      </c>
      <c r="F125" s="53">
        <f>SUM(D125:E125)</f>
        <v>2000</v>
      </c>
      <c r="G125" s="53">
        <v>2000</v>
      </c>
      <c r="H125" s="71">
        <f>SUM(G125/F125)</f>
        <v>1</v>
      </c>
    </row>
    <row r="126" spans="1:8" ht="13.5">
      <c r="A126" s="24">
        <v>3113</v>
      </c>
      <c r="B126" s="24">
        <v>5321</v>
      </c>
      <c r="C126" s="54" t="s">
        <v>106</v>
      </c>
      <c r="D126" s="53">
        <v>177274</v>
      </c>
      <c r="E126" s="53">
        <v>0</v>
      </c>
      <c r="F126" s="53">
        <f>SUM(D126:E126)</f>
        <v>177274</v>
      </c>
      <c r="G126" s="53">
        <v>0</v>
      </c>
      <c r="H126" s="71">
        <f>SUM(G126/F126)</f>
        <v>0</v>
      </c>
    </row>
    <row r="127" spans="1:8" ht="13.5">
      <c r="A127" s="24">
        <v>3113</v>
      </c>
      <c r="B127" s="24">
        <v>5331</v>
      </c>
      <c r="C127" s="54" t="s">
        <v>107</v>
      </c>
      <c r="D127" s="53">
        <v>932000</v>
      </c>
      <c r="E127" s="53">
        <v>-35000</v>
      </c>
      <c r="F127" s="53">
        <f>SUM(D127:E127)</f>
        <v>897000</v>
      </c>
      <c r="G127" s="53">
        <v>498400</v>
      </c>
      <c r="H127" s="71">
        <f>SUM(G127/F127)</f>
        <v>0.5556298773690078</v>
      </c>
    </row>
    <row r="128" spans="1:8" ht="13.5">
      <c r="A128" s="24">
        <v>3113</v>
      </c>
      <c r="B128" s="24">
        <v>6121</v>
      </c>
      <c r="C128" s="54" t="s">
        <v>86</v>
      </c>
      <c r="D128" s="53">
        <v>264000</v>
      </c>
      <c r="E128" s="53">
        <v>3500</v>
      </c>
      <c r="F128" s="53">
        <f>SUM(D128:E128)</f>
        <v>267500</v>
      </c>
      <c r="G128" s="53">
        <v>267500</v>
      </c>
      <c r="H128" s="71">
        <f>SUM(G128/F128)</f>
        <v>1</v>
      </c>
    </row>
    <row r="129" spans="1:8" ht="13.5">
      <c r="A129" s="30">
        <v>3113</v>
      </c>
      <c r="B129" s="30"/>
      <c r="C129" s="50" t="s">
        <v>45</v>
      </c>
      <c r="D129" s="51">
        <f>SUM(D122:D128)</f>
        <v>1398274</v>
      </c>
      <c r="E129" s="51">
        <f>SUM(E122:E128)</f>
        <v>7500</v>
      </c>
      <c r="F129" s="51">
        <f>SUM(F122:F128)</f>
        <v>1405774</v>
      </c>
      <c r="G129" s="51">
        <f>SUM(G122:G128)</f>
        <v>829244</v>
      </c>
      <c r="H129" s="70">
        <f>SUM(G129/F129)</f>
        <v>0.5898842915006253</v>
      </c>
    </row>
    <row r="130" spans="1:8" s="40" customFormat="1" ht="15" customHeight="1">
      <c r="A130" s="36">
        <v>3141</v>
      </c>
      <c r="B130" s="36">
        <v>5038</v>
      </c>
      <c r="C130" s="37" t="s">
        <v>108</v>
      </c>
      <c r="D130" s="53">
        <v>100</v>
      </c>
      <c r="E130" s="53">
        <v>0</v>
      </c>
      <c r="F130" s="53">
        <f>SUM(D130:E130)</f>
        <v>100</v>
      </c>
      <c r="G130" s="53">
        <v>13</v>
      </c>
      <c r="H130" s="71">
        <f>SUM(G130/F130)</f>
        <v>0.13</v>
      </c>
    </row>
    <row r="131" spans="1:8" ht="17.25" customHeight="1">
      <c r="A131" s="30">
        <v>3141</v>
      </c>
      <c r="B131" s="30"/>
      <c r="C131" s="59" t="s">
        <v>109</v>
      </c>
      <c r="D131" s="51">
        <f>SUM(D130)</f>
        <v>100</v>
      </c>
      <c r="E131" s="51">
        <v>0</v>
      </c>
      <c r="F131" s="51">
        <f>SUM(D131:E131)</f>
        <v>100</v>
      </c>
      <c r="G131" s="51">
        <f>SUM(G130)</f>
        <v>13</v>
      </c>
      <c r="H131" s="70">
        <f>SUM(G131/F131)</f>
        <v>0.13</v>
      </c>
    </row>
    <row r="132" spans="1:8" ht="13.5">
      <c r="A132" s="24">
        <v>3314</v>
      </c>
      <c r="B132" s="24">
        <v>5136</v>
      </c>
      <c r="C132" s="54" t="s">
        <v>110</v>
      </c>
      <c r="D132" s="53">
        <v>11000</v>
      </c>
      <c r="E132" s="53">
        <v>0</v>
      </c>
      <c r="F132" s="53">
        <f>SUM(D132:E132)</f>
        <v>11000</v>
      </c>
      <c r="G132" s="53">
        <v>9826</v>
      </c>
      <c r="H132" s="71">
        <f>SUM(G132/F132)</f>
        <v>0.8932727272727272</v>
      </c>
    </row>
    <row r="133" spans="1:8" ht="13.5">
      <c r="A133" s="24">
        <v>3314</v>
      </c>
      <c r="B133" s="24">
        <v>5139</v>
      </c>
      <c r="C133" s="54" t="s">
        <v>81</v>
      </c>
      <c r="D133" s="53">
        <v>0</v>
      </c>
      <c r="E133" s="53">
        <v>100</v>
      </c>
      <c r="F133" s="53">
        <v>100</v>
      </c>
      <c r="G133" s="53">
        <v>77</v>
      </c>
      <c r="H133" s="71">
        <f>SUM(G133/F133)</f>
        <v>0.77</v>
      </c>
    </row>
    <row r="134" spans="1:8" ht="13.5">
      <c r="A134" s="24">
        <v>3314</v>
      </c>
      <c r="B134" s="24">
        <v>5161</v>
      </c>
      <c r="C134" s="54" t="s">
        <v>111</v>
      </c>
      <c r="D134" s="53">
        <v>1000</v>
      </c>
      <c r="E134" s="53">
        <v>-100</v>
      </c>
      <c r="F134" s="53">
        <f>SUM(D134:E134)</f>
        <v>900</v>
      </c>
      <c r="G134" s="53">
        <v>20</v>
      </c>
      <c r="H134" s="71">
        <f>SUM(G134/F134)</f>
        <v>0.022222222222222223</v>
      </c>
    </row>
    <row r="135" spans="1:8" ht="17.25" customHeight="1">
      <c r="A135" s="24">
        <v>3314</v>
      </c>
      <c r="B135" s="24">
        <v>5172</v>
      </c>
      <c r="C135" s="54" t="s">
        <v>112</v>
      </c>
      <c r="D135" s="53">
        <v>4000</v>
      </c>
      <c r="E135" s="53">
        <v>0</v>
      </c>
      <c r="F135" s="53">
        <f>SUM(D135:E135)</f>
        <v>4000</v>
      </c>
      <c r="G135" s="53">
        <v>3570</v>
      </c>
      <c r="H135" s="71">
        <f>SUM(G135/F135)</f>
        <v>0.8925</v>
      </c>
    </row>
    <row r="136" spans="1:8" ht="13.5">
      <c r="A136" s="24">
        <v>3314</v>
      </c>
      <c r="B136" s="24">
        <v>5175</v>
      </c>
      <c r="C136" s="54" t="s">
        <v>113</v>
      </c>
      <c r="D136" s="53">
        <v>1000</v>
      </c>
      <c r="E136" s="53">
        <v>0</v>
      </c>
      <c r="F136" s="53">
        <f>SUM(D136:E136)</f>
        <v>1000</v>
      </c>
      <c r="G136" s="53">
        <v>687</v>
      </c>
      <c r="H136" s="71">
        <f>SUM(G136/F136)</f>
        <v>0.687</v>
      </c>
    </row>
    <row r="137" spans="1:8" ht="13.5">
      <c r="A137" s="24">
        <v>3314</v>
      </c>
      <c r="B137" s="24">
        <v>5194</v>
      </c>
      <c r="C137" s="54" t="s">
        <v>114</v>
      </c>
      <c r="D137" s="53">
        <v>1000</v>
      </c>
      <c r="E137" s="53">
        <v>0</v>
      </c>
      <c r="F137" s="53">
        <f>SUM(D137:E137)</f>
        <v>1000</v>
      </c>
      <c r="G137" s="53">
        <v>0</v>
      </c>
      <c r="H137" s="71">
        <f>SUM(G137/F137)</f>
        <v>0</v>
      </c>
    </row>
    <row r="138" spans="1:8" ht="13.5">
      <c r="A138" s="30">
        <v>3314</v>
      </c>
      <c r="B138" s="30"/>
      <c r="C138" s="50" t="s">
        <v>48</v>
      </c>
      <c r="D138" s="51">
        <f>SUM(D132:D137)</f>
        <v>18000</v>
      </c>
      <c r="E138" s="51">
        <f>SUM(E132:E137)</f>
        <v>0</v>
      </c>
      <c r="F138" s="51">
        <f>SUM(F132:F137)</f>
        <v>18000</v>
      </c>
      <c r="G138" s="51">
        <f>SUM(G132:G137)</f>
        <v>14180</v>
      </c>
      <c r="H138" s="70">
        <f>SUM(G138/F138)</f>
        <v>0.7877777777777778</v>
      </c>
    </row>
    <row r="139" spans="1:8" s="40" customFormat="1" ht="13.5">
      <c r="A139" s="36">
        <v>3326</v>
      </c>
      <c r="B139" s="36">
        <v>5171</v>
      </c>
      <c r="C139" s="37" t="s">
        <v>115</v>
      </c>
      <c r="D139" s="53">
        <v>0</v>
      </c>
      <c r="E139" s="53">
        <v>27300</v>
      </c>
      <c r="F139" s="53">
        <f>SUM(D139:E139)</f>
        <v>27300</v>
      </c>
      <c r="G139" s="53">
        <v>0</v>
      </c>
      <c r="H139" s="71">
        <f>SUM(G139/F139)</f>
        <v>0</v>
      </c>
    </row>
    <row r="140" spans="1:8" ht="13.5">
      <c r="A140" s="30">
        <v>3326</v>
      </c>
      <c r="B140" s="30"/>
      <c r="C140" s="59" t="s">
        <v>116</v>
      </c>
      <c r="D140" s="51">
        <f>SUM(D139)</f>
        <v>0</v>
      </c>
      <c r="E140" s="51">
        <f>SUM(E139)</f>
        <v>27300</v>
      </c>
      <c r="F140" s="51">
        <f>SUM(D140:E140)</f>
        <v>27300</v>
      </c>
      <c r="G140" s="51">
        <v>0</v>
      </c>
      <c r="H140" s="70">
        <f>SUM(G140/F140)</f>
        <v>0</v>
      </c>
    </row>
    <row r="141" spans="1:8" s="40" customFormat="1" ht="13.5">
      <c r="A141" s="36">
        <v>3341</v>
      </c>
      <c r="B141" s="36">
        <v>5169</v>
      </c>
      <c r="C141" s="37" t="s">
        <v>82</v>
      </c>
      <c r="D141" s="53">
        <v>3000</v>
      </c>
      <c r="E141" s="53">
        <v>0</v>
      </c>
      <c r="F141" s="53">
        <f>SUM(D141:E141)</f>
        <v>3000</v>
      </c>
      <c r="G141" s="53">
        <v>1116</v>
      </c>
      <c r="H141" s="71">
        <f>SUM(G141/F141)</f>
        <v>0.372</v>
      </c>
    </row>
    <row r="142" spans="1:8" ht="13.5">
      <c r="A142" s="30">
        <v>3341</v>
      </c>
      <c r="B142" s="30"/>
      <c r="C142" s="50" t="s">
        <v>117</v>
      </c>
      <c r="D142" s="51">
        <v>3000</v>
      </c>
      <c r="E142" s="51">
        <v>0</v>
      </c>
      <c r="F142" s="51">
        <f>SUM(D142:E142)</f>
        <v>3000</v>
      </c>
      <c r="G142" s="51">
        <f>SUM(G141)</f>
        <v>1116</v>
      </c>
      <c r="H142" s="70">
        <f>SUM(G142/F142)</f>
        <v>0.372</v>
      </c>
    </row>
    <row r="143" spans="1:8" ht="16.5" customHeight="1">
      <c r="A143" s="24">
        <v>3349</v>
      </c>
      <c r="B143" s="24">
        <v>5139</v>
      </c>
      <c r="C143" s="54" t="s">
        <v>81</v>
      </c>
      <c r="D143" s="53">
        <v>12000</v>
      </c>
      <c r="E143" s="53">
        <v>0</v>
      </c>
      <c r="F143" s="53">
        <f>SUM(D143:E143)</f>
        <v>12000</v>
      </c>
      <c r="G143" s="53">
        <v>3147.5</v>
      </c>
      <c r="H143" s="71">
        <f>SUM(G143/F143)</f>
        <v>0.26229166666666665</v>
      </c>
    </row>
    <row r="144" spans="1:8" ht="13.5">
      <c r="A144" s="30">
        <v>3349</v>
      </c>
      <c r="B144" s="30"/>
      <c r="C144" s="72" t="s">
        <v>118</v>
      </c>
      <c r="D144" s="51">
        <v>12000</v>
      </c>
      <c r="E144" s="51">
        <v>0</v>
      </c>
      <c r="F144" s="51">
        <f>SUM(D144:E144)</f>
        <v>12000</v>
      </c>
      <c r="G144" s="51">
        <v>3147.5</v>
      </c>
      <c r="H144" s="70">
        <f>SUM(G144/F144)</f>
        <v>0.26229166666666665</v>
      </c>
    </row>
    <row r="145" spans="1:8" s="23" customFormat="1" ht="23.25">
      <c r="A145" s="21" t="s">
        <v>5</v>
      </c>
      <c r="B145" s="21" t="s">
        <v>6</v>
      </c>
      <c r="C145" s="21" t="s">
        <v>7</v>
      </c>
      <c r="D145" s="21" t="s">
        <v>77</v>
      </c>
      <c r="E145" s="21" t="s">
        <v>9</v>
      </c>
      <c r="F145" s="21" t="s">
        <v>10</v>
      </c>
      <c r="G145" s="21" t="s">
        <v>78</v>
      </c>
      <c r="H145" s="22" t="s">
        <v>79</v>
      </c>
    </row>
    <row r="146" spans="1:8" s="40" customFormat="1" ht="13.5">
      <c r="A146" s="36">
        <v>3399</v>
      </c>
      <c r="B146" s="36">
        <v>5021</v>
      </c>
      <c r="C146" s="37" t="s">
        <v>119</v>
      </c>
      <c r="D146" s="53">
        <v>10000</v>
      </c>
      <c r="E146" s="53">
        <v>0</v>
      </c>
      <c r="F146" s="53">
        <f>SUM(D146:E146)</f>
        <v>10000</v>
      </c>
      <c r="G146" s="53">
        <v>1647</v>
      </c>
      <c r="H146" s="71">
        <f>SUM(G146/F146)</f>
        <v>0.1647</v>
      </c>
    </row>
    <row r="147" spans="1:8" s="49" customFormat="1" ht="13.5">
      <c r="A147" s="46">
        <v>3399</v>
      </c>
      <c r="B147" s="46">
        <v>5131</v>
      </c>
      <c r="C147" s="47" t="s">
        <v>120</v>
      </c>
      <c r="D147" s="48">
        <v>23000</v>
      </c>
      <c r="E147" s="48">
        <v>0</v>
      </c>
      <c r="F147" s="48">
        <f>SUM(D147:E147)</f>
        <v>23000</v>
      </c>
      <c r="G147" s="48">
        <v>20055</v>
      </c>
      <c r="H147" s="71">
        <f>SUM(G147/F147)</f>
        <v>0.8719565217391304</v>
      </c>
    </row>
    <row r="148" spans="1:8" s="49" customFormat="1" ht="13.5">
      <c r="A148" s="46">
        <v>3399</v>
      </c>
      <c r="B148" s="46">
        <v>5139</v>
      </c>
      <c r="C148" s="47" t="s">
        <v>104</v>
      </c>
      <c r="D148" s="48">
        <v>6000</v>
      </c>
      <c r="E148" s="48">
        <v>0</v>
      </c>
      <c r="F148" s="48">
        <f>SUM(D148:E148)</f>
        <v>6000</v>
      </c>
      <c r="G148" s="48">
        <v>5006</v>
      </c>
      <c r="H148" s="71">
        <f>SUM(G148/F148)</f>
        <v>0.8343333333333334</v>
      </c>
    </row>
    <row r="149" spans="1:8" s="49" customFormat="1" ht="13.5">
      <c r="A149" s="46">
        <v>3399</v>
      </c>
      <c r="B149" s="46">
        <v>5161</v>
      </c>
      <c r="C149" s="47" t="s">
        <v>111</v>
      </c>
      <c r="D149" s="48">
        <v>100</v>
      </c>
      <c r="E149" s="48">
        <v>0</v>
      </c>
      <c r="F149" s="48">
        <f>SUM(D149:E149)</f>
        <v>100</v>
      </c>
      <c r="G149" s="48">
        <v>44</v>
      </c>
      <c r="H149" s="71">
        <f>SUM(G149/F149)</f>
        <v>0.44</v>
      </c>
    </row>
    <row r="150" spans="1:8" ht="13.5">
      <c r="A150" s="24">
        <v>3399</v>
      </c>
      <c r="B150" s="24">
        <v>5169</v>
      </c>
      <c r="C150" s="54" t="s">
        <v>100</v>
      </c>
      <c r="D150" s="53">
        <v>94900</v>
      </c>
      <c r="E150" s="53">
        <v>-2000</v>
      </c>
      <c r="F150" s="48">
        <f>SUM(D150:E150)</f>
        <v>92900</v>
      </c>
      <c r="G150" s="48">
        <v>6982</v>
      </c>
      <c r="H150" s="71">
        <f>SUM(G150/F150)</f>
        <v>0.07515608180839613</v>
      </c>
    </row>
    <row r="151" spans="1:8" ht="13.5">
      <c r="A151" s="24">
        <v>3399</v>
      </c>
      <c r="B151" s="24">
        <v>5175</v>
      </c>
      <c r="C151" s="54" t="s">
        <v>113</v>
      </c>
      <c r="D151" s="53">
        <v>0</v>
      </c>
      <c r="E151" s="53">
        <v>2000</v>
      </c>
      <c r="F151" s="48">
        <f>SUM(D151:E151)</f>
        <v>2000</v>
      </c>
      <c r="G151" s="48">
        <v>1402.5</v>
      </c>
      <c r="H151" s="71">
        <f>SUM(G151/F151)</f>
        <v>0.70125</v>
      </c>
    </row>
    <row r="152" spans="1:8" ht="13.5">
      <c r="A152" s="24">
        <v>3399</v>
      </c>
      <c r="B152" s="24">
        <v>5194</v>
      </c>
      <c r="C152" s="54" t="s">
        <v>114</v>
      </c>
      <c r="D152" s="53">
        <v>10000</v>
      </c>
      <c r="E152" s="53">
        <v>0</v>
      </c>
      <c r="F152" s="48">
        <f>SUM(D152:E152)</f>
        <v>10000</v>
      </c>
      <c r="G152" s="48">
        <v>9883.5</v>
      </c>
      <c r="H152" s="71">
        <f>SUM(G152/F152)</f>
        <v>0.98835</v>
      </c>
    </row>
    <row r="153" spans="1:8" ht="13.5">
      <c r="A153" s="41">
        <v>3399</v>
      </c>
      <c r="B153" s="41"/>
      <c r="C153" s="42" t="s">
        <v>121</v>
      </c>
      <c r="D153" s="57">
        <f>SUM(D146:D152)</f>
        <v>144000</v>
      </c>
      <c r="E153" s="57">
        <f>SUM(E146:E152)</f>
        <v>0</v>
      </c>
      <c r="F153" s="57">
        <f>SUM(F146:F152)</f>
        <v>144000</v>
      </c>
      <c r="G153" s="57">
        <f>SUM(G146:G152)</f>
        <v>45020</v>
      </c>
      <c r="H153" s="70">
        <f>SUM(G153/F153)</f>
        <v>0.3126388888888889</v>
      </c>
    </row>
    <row r="154" spans="1:8" s="40" customFormat="1" ht="18.75" customHeight="1">
      <c r="A154" s="36">
        <v>3412</v>
      </c>
      <c r="B154" s="36">
        <v>5139</v>
      </c>
      <c r="C154" s="37" t="s">
        <v>104</v>
      </c>
      <c r="D154" s="53">
        <v>15000</v>
      </c>
      <c r="E154" s="53">
        <v>-8200</v>
      </c>
      <c r="F154" s="53">
        <f>SUM(D154:E154)</f>
        <v>6800</v>
      </c>
      <c r="G154" s="53">
        <v>0</v>
      </c>
      <c r="H154" s="71">
        <f>SUM(G154/F154)</f>
        <v>0</v>
      </c>
    </row>
    <row r="155" spans="1:8" ht="13.5">
      <c r="A155" s="24">
        <v>3412</v>
      </c>
      <c r="B155" s="24">
        <v>5151</v>
      </c>
      <c r="C155" s="54" t="s">
        <v>122</v>
      </c>
      <c r="D155" s="53">
        <v>11000</v>
      </c>
      <c r="E155" s="53">
        <v>0</v>
      </c>
      <c r="F155" s="53">
        <f>SUM(D155:E155)</f>
        <v>11000</v>
      </c>
      <c r="G155" s="53">
        <v>6918.6</v>
      </c>
      <c r="H155" s="71">
        <f>SUM(G155/F155)</f>
        <v>0.6289636363636364</v>
      </c>
    </row>
    <row r="156" spans="1:8" s="49" customFormat="1" ht="13.5">
      <c r="A156" s="46">
        <v>3412</v>
      </c>
      <c r="B156" s="46">
        <v>5153</v>
      </c>
      <c r="C156" s="47" t="s">
        <v>123</v>
      </c>
      <c r="D156" s="48">
        <v>5000</v>
      </c>
      <c r="E156" s="48">
        <v>7000</v>
      </c>
      <c r="F156" s="53">
        <f>SUM(D156:E156)</f>
        <v>12000</v>
      </c>
      <c r="G156" s="53">
        <v>6000</v>
      </c>
      <c r="H156" s="71">
        <f>SUM(G156/F156)</f>
        <v>0.5</v>
      </c>
    </row>
    <row r="157" spans="1:8" ht="13.5">
      <c r="A157" s="24">
        <v>3412</v>
      </c>
      <c r="B157" s="24">
        <v>5154</v>
      </c>
      <c r="C157" s="54" t="s">
        <v>124</v>
      </c>
      <c r="D157" s="53">
        <v>18000</v>
      </c>
      <c r="E157" s="53">
        <v>0</v>
      </c>
      <c r="F157" s="53">
        <f>SUM(D157:E157)</f>
        <v>18000</v>
      </c>
      <c r="G157" s="53">
        <v>10043</v>
      </c>
      <c r="H157" s="71">
        <f>SUM(G157/F157)</f>
        <v>0.5579444444444445</v>
      </c>
    </row>
    <row r="158" spans="1:8" ht="13.5">
      <c r="A158" s="24">
        <v>3412</v>
      </c>
      <c r="B158" s="24">
        <v>5163</v>
      </c>
      <c r="C158" s="54" t="s">
        <v>98</v>
      </c>
      <c r="D158" s="53">
        <v>2000</v>
      </c>
      <c r="E158" s="53">
        <v>0</v>
      </c>
      <c r="F158" s="53">
        <f>SUM(D158:E158)</f>
        <v>2000</v>
      </c>
      <c r="G158" s="53">
        <v>1596</v>
      </c>
      <c r="H158" s="71">
        <f>SUM(G158/F158)</f>
        <v>0.798</v>
      </c>
    </row>
    <row r="159" spans="1:8" ht="13.5">
      <c r="A159" s="24">
        <v>3412</v>
      </c>
      <c r="B159" s="24">
        <v>5166</v>
      </c>
      <c r="C159" s="54" t="s">
        <v>99</v>
      </c>
      <c r="D159" s="53">
        <v>1000</v>
      </c>
      <c r="E159" s="53">
        <v>0</v>
      </c>
      <c r="F159" s="53">
        <f>SUM(D159:E159)</f>
        <v>1000</v>
      </c>
      <c r="G159" s="53">
        <v>1011.5</v>
      </c>
      <c r="H159" s="71">
        <f>SUM(G159/F159)</f>
        <v>1.0115</v>
      </c>
    </row>
    <row r="160" spans="1:8" ht="13.5">
      <c r="A160" s="30">
        <v>3412</v>
      </c>
      <c r="B160" s="30"/>
      <c r="C160" s="50" t="s">
        <v>51</v>
      </c>
      <c r="D160" s="51">
        <f>SUM(D154:D159)</f>
        <v>52000</v>
      </c>
      <c r="E160" s="51">
        <f>SUM(E154:E159)</f>
        <v>-1200</v>
      </c>
      <c r="F160" s="51">
        <f>SUM(F154:F159)</f>
        <v>50800</v>
      </c>
      <c r="G160" s="51">
        <f>SUM(G154:G159)</f>
        <v>25569.1</v>
      </c>
      <c r="H160" s="70">
        <f>SUM(G160/F160)</f>
        <v>0.5033287401574803</v>
      </c>
    </row>
    <row r="161" spans="1:8" s="40" customFormat="1" ht="13.5">
      <c r="A161" s="36">
        <v>3419</v>
      </c>
      <c r="B161" s="36">
        <v>5011</v>
      </c>
      <c r="C161" s="37" t="s">
        <v>89</v>
      </c>
      <c r="D161" s="53">
        <v>60000</v>
      </c>
      <c r="E161" s="53">
        <v>0</v>
      </c>
      <c r="F161" s="53">
        <f>SUM(D161:E161)</f>
        <v>60000</v>
      </c>
      <c r="G161" s="53">
        <v>29426</v>
      </c>
      <c r="H161" s="71">
        <f>SUM(G161/F161)</f>
        <v>0.49043333333333333</v>
      </c>
    </row>
    <row r="162" spans="1:8" s="40" customFormat="1" ht="13.5">
      <c r="A162" s="36">
        <v>3419</v>
      </c>
      <c r="B162" s="36">
        <v>5021</v>
      </c>
      <c r="C162" s="37" t="s">
        <v>119</v>
      </c>
      <c r="D162" s="53">
        <v>48000</v>
      </c>
      <c r="E162" s="53">
        <v>0</v>
      </c>
      <c r="F162" s="53">
        <f>SUM(D162:E162)</f>
        <v>48000</v>
      </c>
      <c r="G162" s="53">
        <v>22663</v>
      </c>
      <c r="H162" s="71">
        <f>SUM(G162/F162)</f>
        <v>0.4721458333333333</v>
      </c>
    </row>
    <row r="163" spans="1:8" s="40" customFormat="1" ht="13.5">
      <c r="A163" s="36">
        <v>3419</v>
      </c>
      <c r="B163" s="36">
        <v>5031</v>
      </c>
      <c r="C163" s="37" t="s">
        <v>90</v>
      </c>
      <c r="D163" s="53">
        <v>42000</v>
      </c>
      <c r="E163" s="53">
        <v>0</v>
      </c>
      <c r="F163" s="53">
        <f>SUM(D163:E163)</f>
        <v>42000</v>
      </c>
      <c r="G163" s="53">
        <v>20109</v>
      </c>
      <c r="H163" s="71">
        <f>SUM(G163/F163)</f>
        <v>0.47878571428571426</v>
      </c>
    </row>
    <row r="164" spans="1:8" s="40" customFormat="1" ht="13.5">
      <c r="A164" s="36">
        <v>3419</v>
      </c>
      <c r="B164" s="36">
        <v>5032</v>
      </c>
      <c r="C164" s="73" t="s">
        <v>91</v>
      </c>
      <c r="D164" s="53">
        <v>17000</v>
      </c>
      <c r="E164" s="53">
        <v>0</v>
      </c>
      <c r="F164" s="53">
        <f>SUM(D164:E164)</f>
        <v>17000</v>
      </c>
      <c r="G164" s="53">
        <v>7991</v>
      </c>
      <c r="H164" s="71">
        <f>SUM(G164/F164)</f>
        <v>0.47005882352941175</v>
      </c>
    </row>
    <row r="165" spans="1:8" s="40" customFormat="1" ht="13.5" customHeight="1">
      <c r="A165" s="36">
        <v>3419</v>
      </c>
      <c r="B165" s="36">
        <v>5038</v>
      </c>
      <c r="C165" s="37" t="s">
        <v>108</v>
      </c>
      <c r="D165" s="53">
        <v>1000</v>
      </c>
      <c r="E165" s="53">
        <v>0</v>
      </c>
      <c r="F165" s="53">
        <f>SUM(D165:E165)</f>
        <v>1000</v>
      </c>
      <c r="G165" s="53">
        <v>243</v>
      </c>
      <c r="H165" s="71">
        <f>SUM(G165/F165)</f>
        <v>0.243</v>
      </c>
    </row>
    <row r="166" spans="1:8" ht="13.5">
      <c r="A166" s="24">
        <v>3419</v>
      </c>
      <c r="B166" s="24">
        <v>5139</v>
      </c>
      <c r="C166" s="54" t="s">
        <v>104</v>
      </c>
      <c r="D166" s="53">
        <v>2000</v>
      </c>
      <c r="E166" s="53">
        <v>0</v>
      </c>
      <c r="F166" s="53">
        <f>SUM(D166:E166)</f>
        <v>2000</v>
      </c>
      <c r="G166" s="53">
        <v>1121</v>
      </c>
      <c r="H166" s="71">
        <f>SUM(G166/F166)</f>
        <v>0.5605</v>
      </c>
    </row>
    <row r="167" spans="1:8" ht="13.5">
      <c r="A167" s="24">
        <v>3419</v>
      </c>
      <c r="B167" s="24">
        <v>5151</v>
      </c>
      <c r="C167" s="54" t="s">
        <v>122</v>
      </c>
      <c r="D167" s="53">
        <v>3000</v>
      </c>
      <c r="E167" s="53">
        <v>0</v>
      </c>
      <c r="F167" s="53">
        <f>SUM(D167:E167)</f>
        <v>3000</v>
      </c>
      <c r="G167" s="53">
        <v>585.5</v>
      </c>
      <c r="H167" s="71">
        <f>SUM(G167/F167)</f>
        <v>0.19516666666666665</v>
      </c>
    </row>
    <row r="168" spans="1:8" s="49" customFormat="1" ht="13.5">
      <c r="A168" s="46">
        <v>3419</v>
      </c>
      <c r="B168" s="46">
        <v>5153</v>
      </c>
      <c r="C168" s="47" t="s">
        <v>123</v>
      </c>
      <c r="D168" s="48">
        <v>35000</v>
      </c>
      <c r="E168" s="48">
        <v>37000</v>
      </c>
      <c r="F168" s="53">
        <f>SUM(D168:E168)</f>
        <v>72000</v>
      </c>
      <c r="G168" s="53">
        <v>45551.7</v>
      </c>
      <c r="H168" s="71">
        <f>SUM(G168/F168)</f>
        <v>0.6326625</v>
      </c>
    </row>
    <row r="169" spans="1:8" ht="13.5">
      <c r="A169" s="24">
        <v>3419</v>
      </c>
      <c r="B169" s="24">
        <v>5154</v>
      </c>
      <c r="C169" s="54" t="s">
        <v>124</v>
      </c>
      <c r="D169" s="53">
        <v>30000</v>
      </c>
      <c r="E169" s="53">
        <v>0</v>
      </c>
      <c r="F169" s="53">
        <f>SUM(D169:E169)</f>
        <v>30000</v>
      </c>
      <c r="G169" s="53">
        <v>15819</v>
      </c>
      <c r="H169" s="71">
        <f>SUM(G169/F169)</f>
        <v>0.5273</v>
      </c>
    </row>
    <row r="170" spans="1:8" ht="13.5">
      <c r="A170" s="24">
        <v>3419</v>
      </c>
      <c r="B170" s="24">
        <v>5163</v>
      </c>
      <c r="C170" s="54" t="s">
        <v>98</v>
      </c>
      <c r="D170" s="53">
        <v>3000</v>
      </c>
      <c r="E170" s="53">
        <v>0</v>
      </c>
      <c r="F170" s="53">
        <f>SUM(D170:E170)</f>
        <v>3000</v>
      </c>
      <c r="G170" s="53">
        <v>2813</v>
      </c>
      <c r="H170" s="71">
        <f>SUM(G170/F170)</f>
        <v>0.9376666666666666</v>
      </c>
    </row>
    <row r="171" spans="1:8" ht="13.5">
      <c r="A171" s="24">
        <v>3419</v>
      </c>
      <c r="B171" s="24">
        <v>5164</v>
      </c>
      <c r="C171" s="54" t="s">
        <v>125</v>
      </c>
      <c r="D171" s="53">
        <v>1000</v>
      </c>
      <c r="E171" s="53">
        <v>0</v>
      </c>
      <c r="F171" s="53">
        <f>SUM(D171:E171)</f>
        <v>1000</v>
      </c>
      <c r="G171" s="53">
        <v>773.5</v>
      </c>
      <c r="H171" s="71">
        <f>SUM(G171/F171)</f>
        <v>0.7735</v>
      </c>
    </row>
    <row r="172" spans="1:8" ht="13.5">
      <c r="A172" s="24">
        <v>3419</v>
      </c>
      <c r="B172" s="24">
        <v>5166</v>
      </c>
      <c r="C172" s="54" t="s">
        <v>99</v>
      </c>
      <c r="D172" s="53">
        <v>4000</v>
      </c>
      <c r="E172" s="53">
        <v>0</v>
      </c>
      <c r="F172" s="53">
        <f>SUM(D172:E172)</f>
        <v>4000</v>
      </c>
      <c r="G172" s="53">
        <v>4017.5</v>
      </c>
      <c r="H172" s="71">
        <f>SUM(G172/F172)</f>
        <v>1.004375</v>
      </c>
    </row>
    <row r="173" spans="1:8" ht="13.5">
      <c r="A173" s="24">
        <v>3419</v>
      </c>
      <c r="B173" s="24">
        <v>5169</v>
      </c>
      <c r="C173" s="54" t="s">
        <v>126</v>
      </c>
      <c r="D173" s="53">
        <v>1000</v>
      </c>
      <c r="E173" s="53">
        <v>0</v>
      </c>
      <c r="F173" s="53">
        <f>SUM(D173:E173)</f>
        <v>1000</v>
      </c>
      <c r="G173" s="53">
        <v>250</v>
      </c>
      <c r="H173" s="71">
        <f>SUM(G173/F173)</f>
        <v>0.25</v>
      </c>
    </row>
    <row r="174" spans="1:8" ht="13.5">
      <c r="A174" s="24">
        <v>3419</v>
      </c>
      <c r="B174" s="24">
        <v>5171</v>
      </c>
      <c r="C174" s="54" t="s">
        <v>85</v>
      </c>
      <c r="D174" s="53">
        <v>19000</v>
      </c>
      <c r="E174" s="53">
        <v>65000</v>
      </c>
      <c r="F174" s="53">
        <f>SUM(D174:E174)</f>
        <v>84000</v>
      </c>
      <c r="G174" s="53">
        <v>48975.5</v>
      </c>
      <c r="H174" s="71">
        <f>SUM(G174/F174)</f>
        <v>0.5830416666666667</v>
      </c>
    </row>
    <row r="175" spans="1:8" ht="15" customHeight="1">
      <c r="A175" s="24">
        <v>3419</v>
      </c>
      <c r="B175" s="24">
        <v>5222</v>
      </c>
      <c r="C175" s="54" t="s">
        <v>127</v>
      </c>
      <c r="D175" s="53">
        <v>0</v>
      </c>
      <c r="E175" s="53">
        <v>8200</v>
      </c>
      <c r="F175" s="53">
        <f>SUM(D175:E175)</f>
        <v>8200</v>
      </c>
      <c r="G175" s="53">
        <v>8134</v>
      </c>
      <c r="H175" s="71">
        <f>SUM(G175/F175)</f>
        <v>0.9919512195121951</v>
      </c>
    </row>
    <row r="176" spans="1:8" ht="13.5">
      <c r="A176" s="30">
        <v>3419</v>
      </c>
      <c r="B176" s="30"/>
      <c r="C176" s="50" t="s">
        <v>53</v>
      </c>
      <c r="D176" s="51">
        <f>SUM(D161:D175)</f>
        <v>266000</v>
      </c>
      <c r="E176" s="51">
        <f>SUM(E161:E175)</f>
        <v>110200</v>
      </c>
      <c r="F176" s="51">
        <f>SUM(F161+F162+F163+F164+F165+F166+F167+F168+F169+F170+F171+F172+F173+F174+F175)</f>
        <v>376200</v>
      </c>
      <c r="G176" s="51">
        <f>SUM(G161:G175)</f>
        <v>208472.7</v>
      </c>
      <c r="H176" s="70">
        <f>SUM(G176/F176)</f>
        <v>0.5541539074960128</v>
      </c>
    </row>
    <row r="177" spans="1:8" s="40" customFormat="1" ht="13.5">
      <c r="A177" s="36">
        <v>3511</v>
      </c>
      <c r="B177" s="36">
        <v>5162</v>
      </c>
      <c r="C177" s="37" t="s">
        <v>80</v>
      </c>
      <c r="D177" s="53">
        <v>0</v>
      </c>
      <c r="E177" s="53">
        <v>0</v>
      </c>
      <c r="F177" s="53">
        <v>0</v>
      </c>
      <c r="G177" s="53">
        <v>853</v>
      </c>
      <c r="H177" s="71">
        <v>0</v>
      </c>
    </row>
    <row r="178" spans="1:8" ht="13.5">
      <c r="A178" s="30">
        <v>3511</v>
      </c>
      <c r="B178" s="30">
        <v>5162</v>
      </c>
      <c r="C178" s="50" t="s">
        <v>54</v>
      </c>
      <c r="D178" s="51">
        <v>0</v>
      </c>
      <c r="E178" s="51">
        <v>0</v>
      </c>
      <c r="F178" s="51">
        <v>0</v>
      </c>
      <c r="G178" s="51">
        <f>SUM(G177)</f>
        <v>853</v>
      </c>
      <c r="H178" s="70">
        <v>0</v>
      </c>
    </row>
    <row r="179" spans="1:8" ht="17.25" customHeight="1">
      <c r="A179" s="24">
        <v>3611</v>
      </c>
      <c r="B179" s="24">
        <v>6460</v>
      </c>
      <c r="C179" s="54" t="s">
        <v>128</v>
      </c>
      <c r="D179" s="53">
        <v>521000</v>
      </c>
      <c r="E179" s="53">
        <v>0</v>
      </c>
      <c r="F179" s="53">
        <f>SUM(D179:E179)</f>
        <v>521000</v>
      </c>
      <c r="G179" s="53">
        <v>60000</v>
      </c>
      <c r="H179" s="71">
        <f>SUM(G179/F179)</f>
        <v>0.11516314779270634</v>
      </c>
    </row>
    <row r="180" spans="1:8" ht="13.5">
      <c r="A180" s="30">
        <v>3611</v>
      </c>
      <c r="B180" s="30"/>
      <c r="C180" s="50" t="s">
        <v>129</v>
      </c>
      <c r="D180" s="51">
        <f>SUM(D179)</f>
        <v>521000</v>
      </c>
      <c r="E180" s="51">
        <v>0</v>
      </c>
      <c r="F180" s="51">
        <f>SUM(D180:E180)</f>
        <v>521000</v>
      </c>
      <c r="G180" s="51">
        <f>SUM(G179)</f>
        <v>60000</v>
      </c>
      <c r="H180" s="70">
        <f>SUM(G180/F180)</f>
        <v>0.11516314779270634</v>
      </c>
    </row>
    <row r="181" spans="1:8" s="40" customFormat="1" ht="13.5">
      <c r="A181" s="36">
        <v>3612</v>
      </c>
      <c r="B181" s="36">
        <v>5153</v>
      </c>
      <c r="C181" s="37" t="s">
        <v>123</v>
      </c>
      <c r="D181" s="53">
        <v>0</v>
      </c>
      <c r="E181" s="53">
        <v>0</v>
      </c>
      <c r="F181" s="53">
        <v>0</v>
      </c>
      <c r="G181" s="53">
        <v>11200</v>
      </c>
      <c r="H181" s="71">
        <v>0</v>
      </c>
    </row>
    <row r="182" spans="1:8" ht="13.5">
      <c r="A182" s="30">
        <v>3612</v>
      </c>
      <c r="B182" s="30"/>
      <c r="C182" s="50" t="s">
        <v>57</v>
      </c>
      <c r="D182" s="51">
        <v>0</v>
      </c>
      <c r="E182" s="51">
        <v>0</v>
      </c>
      <c r="F182" s="51">
        <v>0</v>
      </c>
      <c r="G182" s="51">
        <f>SUM(G181)</f>
        <v>11200</v>
      </c>
      <c r="H182" s="70">
        <v>0</v>
      </c>
    </row>
    <row r="183" spans="1:8" s="23" customFormat="1" ht="23.25">
      <c r="A183" s="21" t="s">
        <v>5</v>
      </c>
      <c r="B183" s="21" t="s">
        <v>6</v>
      </c>
      <c r="C183" s="21" t="s">
        <v>7</v>
      </c>
      <c r="D183" s="21" t="s">
        <v>77</v>
      </c>
      <c r="E183" s="21" t="s">
        <v>9</v>
      </c>
      <c r="F183" s="21" t="s">
        <v>10</v>
      </c>
      <c r="G183" s="21" t="s">
        <v>78</v>
      </c>
      <c r="H183" s="22" t="s">
        <v>79</v>
      </c>
    </row>
    <row r="184" spans="1:8" s="40" customFormat="1" ht="13.5">
      <c r="A184" s="36">
        <v>3631</v>
      </c>
      <c r="B184" s="36">
        <v>5021</v>
      </c>
      <c r="C184" s="37" t="s">
        <v>119</v>
      </c>
      <c r="D184" s="53">
        <v>21000</v>
      </c>
      <c r="E184" s="53">
        <v>0</v>
      </c>
      <c r="F184" s="53">
        <f>SUM(D184:E184)</f>
        <v>21000</v>
      </c>
      <c r="G184" s="53">
        <v>8529</v>
      </c>
      <c r="H184" s="71">
        <f>SUM(G184/F184)</f>
        <v>0.40614285714285714</v>
      </c>
    </row>
    <row r="185" spans="1:8" s="40" customFormat="1" ht="13.5">
      <c r="A185" s="36">
        <v>3631</v>
      </c>
      <c r="B185" s="36">
        <v>5031</v>
      </c>
      <c r="C185" s="37" t="s">
        <v>90</v>
      </c>
      <c r="D185" s="53">
        <v>9000</v>
      </c>
      <c r="E185" s="53">
        <v>0</v>
      </c>
      <c r="F185" s="53">
        <f>SUM(D185:E185)</f>
        <v>9000</v>
      </c>
      <c r="G185" s="53">
        <v>3315</v>
      </c>
      <c r="H185" s="71">
        <f>SUM(G185/F185)</f>
        <v>0.36833333333333335</v>
      </c>
    </row>
    <row r="186" spans="1:8" s="40" customFormat="1" ht="13.5">
      <c r="A186" s="36">
        <v>3631</v>
      </c>
      <c r="B186" s="36">
        <v>5032</v>
      </c>
      <c r="C186" s="73" t="s">
        <v>91</v>
      </c>
      <c r="D186" s="53">
        <v>4000</v>
      </c>
      <c r="E186" s="53">
        <v>0</v>
      </c>
      <c r="F186" s="53">
        <f>SUM(D186:E186)</f>
        <v>4000</v>
      </c>
      <c r="G186" s="53">
        <v>1319</v>
      </c>
      <c r="H186" s="71">
        <f>SUM(G186/F186)</f>
        <v>0.32975</v>
      </c>
    </row>
    <row r="187" spans="1:8" s="40" customFormat="1" ht="13.5">
      <c r="A187" s="36">
        <v>3631</v>
      </c>
      <c r="B187" s="36">
        <v>5038</v>
      </c>
      <c r="C187" s="37" t="s">
        <v>130</v>
      </c>
      <c r="D187" s="53">
        <v>1000</v>
      </c>
      <c r="E187" s="53">
        <v>0</v>
      </c>
      <c r="F187" s="53">
        <f>SUM(D187:E187)</f>
        <v>1000</v>
      </c>
      <c r="G187" s="53">
        <v>38</v>
      </c>
      <c r="H187" s="71">
        <f>SUM(G187/F187)</f>
        <v>0.038</v>
      </c>
    </row>
    <row r="188" spans="1:8" ht="15.75" customHeight="1">
      <c r="A188" s="24">
        <v>3631</v>
      </c>
      <c r="B188" s="24">
        <v>5154</v>
      </c>
      <c r="C188" s="54" t="s">
        <v>96</v>
      </c>
      <c r="D188" s="53">
        <v>193000</v>
      </c>
      <c r="E188" s="53">
        <v>0</v>
      </c>
      <c r="F188" s="53">
        <f>SUM(D188:E188)</f>
        <v>193000</v>
      </c>
      <c r="G188" s="53">
        <v>107383.5</v>
      </c>
      <c r="H188" s="71">
        <f>SUM(G188/F188)</f>
        <v>0.5563911917098445</v>
      </c>
    </row>
    <row r="189" spans="1:8" ht="13.5">
      <c r="A189" s="24">
        <v>3631</v>
      </c>
      <c r="B189" s="24">
        <v>5171</v>
      </c>
      <c r="C189" s="54" t="s">
        <v>131</v>
      </c>
      <c r="D189" s="53">
        <v>100000</v>
      </c>
      <c r="E189" s="53">
        <v>0</v>
      </c>
      <c r="F189" s="53">
        <f>SUM(D189:E189)</f>
        <v>100000</v>
      </c>
      <c r="G189" s="53">
        <v>66054</v>
      </c>
      <c r="H189" s="71">
        <f>SUM(G189/F189)</f>
        <v>0.66054</v>
      </c>
    </row>
    <row r="190" spans="1:8" ht="13.5">
      <c r="A190" s="41">
        <v>3631</v>
      </c>
      <c r="B190" s="41"/>
      <c r="C190" s="42" t="s">
        <v>60</v>
      </c>
      <c r="D190" s="57">
        <f>SUM(D184:D189)</f>
        <v>328000</v>
      </c>
      <c r="E190" s="57">
        <f>SUM(E184:E189)</f>
        <v>0</v>
      </c>
      <c r="F190" s="57">
        <f>SUM(F184:F189)</f>
        <v>328000</v>
      </c>
      <c r="G190" s="57">
        <f>SUM(G184:G189)</f>
        <v>186638.5</v>
      </c>
      <c r="H190" s="70">
        <f>SUM(G190/F190)</f>
        <v>0.5690198170731707</v>
      </c>
    </row>
    <row r="191" spans="1:8" s="40" customFormat="1" ht="13.5">
      <c r="A191" s="36">
        <v>3639</v>
      </c>
      <c r="B191" s="36">
        <v>5139</v>
      </c>
      <c r="C191" s="37" t="s">
        <v>81</v>
      </c>
      <c r="D191" s="53">
        <v>15000</v>
      </c>
      <c r="E191" s="53">
        <v>0</v>
      </c>
      <c r="F191" s="53">
        <v>15000</v>
      </c>
      <c r="G191" s="53">
        <v>10064.5</v>
      </c>
      <c r="H191" s="71">
        <f>SUM(G191/F191)</f>
        <v>0.6709666666666667</v>
      </c>
    </row>
    <row r="192" spans="1:8" ht="13.5">
      <c r="A192" s="24">
        <v>3639</v>
      </c>
      <c r="B192" s="24">
        <v>5151</v>
      </c>
      <c r="C192" s="54" t="s">
        <v>122</v>
      </c>
      <c r="D192" s="53">
        <v>1000</v>
      </c>
      <c r="E192" s="53">
        <v>0</v>
      </c>
      <c r="F192" s="53">
        <f>SUM(D192:E192)</f>
        <v>1000</v>
      </c>
      <c r="G192" s="53">
        <v>437.7</v>
      </c>
      <c r="H192" s="71">
        <f>SUM(G192/F192)</f>
        <v>0.4377</v>
      </c>
    </row>
    <row r="193" spans="1:8" ht="13.5">
      <c r="A193" s="24">
        <v>3639</v>
      </c>
      <c r="B193" s="24">
        <v>5153</v>
      </c>
      <c r="C193" s="54" t="s">
        <v>123</v>
      </c>
      <c r="D193" s="53">
        <v>45000</v>
      </c>
      <c r="E193" s="53">
        <v>0</v>
      </c>
      <c r="F193" s="53">
        <f>SUM(D193:E193)</f>
        <v>45000</v>
      </c>
      <c r="G193" s="53">
        <v>52254.6</v>
      </c>
      <c r="H193" s="71">
        <f>SUM(G193/F193)</f>
        <v>1.1612133333333332</v>
      </c>
    </row>
    <row r="194" spans="1:8" ht="13.5">
      <c r="A194" s="24">
        <v>3639</v>
      </c>
      <c r="B194" s="24">
        <v>5154</v>
      </c>
      <c r="C194" s="54" t="s">
        <v>124</v>
      </c>
      <c r="D194" s="53">
        <v>10000</v>
      </c>
      <c r="E194" s="53">
        <v>0</v>
      </c>
      <c r="F194" s="53">
        <f>SUM(D194:E194)</f>
        <v>10000</v>
      </c>
      <c r="G194" s="53">
        <v>4879</v>
      </c>
      <c r="H194" s="71">
        <f>SUM(G194/F194)</f>
        <v>0.4879</v>
      </c>
    </row>
    <row r="195" spans="1:8" ht="13.5">
      <c r="A195" s="24">
        <v>3639</v>
      </c>
      <c r="B195" s="24">
        <v>5156</v>
      </c>
      <c r="C195" s="54" t="s">
        <v>132</v>
      </c>
      <c r="D195" s="53">
        <v>40000</v>
      </c>
      <c r="E195" s="53">
        <v>0</v>
      </c>
      <c r="F195" s="53">
        <f>SUM(D195:E195)</f>
        <v>40000</v>
      </c>
      <c r="G195" s="53">
        <v>16347.5</v>
      </c>
      <c r="H195" s="71">
        <f>SUM(G195/F195)</f>
        <v>0.4086875</v>
      </c>
    </row>
    <row r="196" spans="1:8" ht="13.5">
      <c r="A196" s="24">
        <v>3639</v>
      </c>
      <c r="B196" s="24">
        <v>5163</v>
      </c>
      <c r="C196" s="54" t="s">
        <v>98</v>
      </c>
      <c r="D196" s="53">
        <v>2000</v>
      </c>
      <c r="E196" s="53">
        <v>0</v>
      </c>
      <c r="F196" s="53">
        <f>SUM(D196:E196)</f>
        <v>2000</v>
      </c>
      <c r="G196" s="53">
        <v>1874</v>
      </c>
      <c r="H196" s="71">
        <f>SUM(G196/F196)</f>
        <v>0.937</v>
      </c>
    </row>
    <row r="197" spans="1:8" ht="13.5">
      <c r="A197" s="24">
        <v>3639</v>
      </c>
      <c r="B197" s="24">
        <v>5164</v>
      </c>
      <c r="C197" s="54" t="s">
        <v>125</v>
      </c>
      <c r="D197" s="53">
        <v>10</v>
      </c>
      <c r="E197" s="53">
        <v>0</v>
      </c>
      <c r="F197" s="53">
        <f>SUM(D197:E197)</f>
        <v>10</v>
      </c>
      <c r="G197" s="53">
        <v>1</v>
      </c>
      <c r="H197" s="71">
        <f>SUM(G197/F197)</f>
        <v>0.1</v>
      </c>
    </row>
    <row r="198" spans="1:8" ht="13.5">
      <c r="A198" s="24">
        <v>3639</v>
      </c>
      <c r="B198" s="24">
        <v>5166</v>
      </c>
      <c r="C198" s="54" t="s">
        <v>99</v>
      </c>
      <c r="D198" s="53">
        <v>3000</v>
      </c>
      <c r="E198" s="53">
        <v>1000</v>
      </c>
      <c r="F198" s="53">
        <f>SUM(D198:E198)</f>
        <v>4000</v>
      </c>
      <c r="G198" s="53">
        <v>3986</v>
      </c>
      <c r="H198" s="71">
        <f>SUM(G198/F198)</f>
        <v>0.9965</v>
      </c>
    </row>
    <row r="199" spans="1:8" ht="13.5">
      <c r="A199" s="24">
        <v>3639</v>
      </c>
      <c r="B199" s="24">
        <v>5169</v>
      </c>
      <c r="C199" s="54" t="s">
        <v>82</v>
      </c>
      <c r="D199" s="53">
        <v>1000</v>
      </c>
      <c r="E199" s="53">
        <v>0</v>
      </c>
      <c r="F199" s="53">
        <f>SUM(D199:E199)</f>
        <v>1000</v>
      </c>
      <c r="G199" s="53">
        <v>290</v>
      </c>
      <c r="H199" s="71">
        <f>SUM(G199/F199)</f>
        <v>0.29</v>
      </c>
    </row>
    <row r="200" spans="1:8" ht="13.5">
      <c r="A200" s="24">
        <v>3639</v>
      </c>
      <c r="B200" s="24">
        <v>5171</v>
      </c>
      <c r="C200" s="54" t="s">
        <v>131</v>
      </c>
      <c r="D200" s="53">
        <v>50000</v>
      </c>
      <c r="E200" s="53">
        <v>0</v>
      </c>
      <c r="F200" s="53">
        <f>SUM(D200:E200)</f>
        <v>50000</v>
      </c>
      <c r="G200" s="53">
        <v>12436</v>
      </c>
      <c r="H200" s="71">
        <f>SUM(G200/F200)</f>
        <v>0.24872</v>
      </c>
    </row>
    <row r="201" spans="1:8" ht="13.5">
      <c r="A201" s="24">
        <v>3639</v>
      </c>
      <c r="B201" s="24">
        <v>6123</v>
      </c>
      <c r="C201" s="54" t="s">
        <v>133</v>
      </c>
      <c r="D201" s="53">
        <v>182000</v>
      </c>
      <c r="E201" s="53">
        <v>17300</v>
      </c>
      <c r="F201" s="53">
        <f>SUM(D201:E201)</f>
        <v>199300</v>
      </c>
      <c r="G201" s="53">
        <v>0</v>
      </c>
      <c r="H201" s="71">
        <f>SUM(G201/F201)</f>
        <v>0</v>
      </c>
    </row>
    <row r="202" spans="1:8" ht="13.5">
      <c r="A202" s="41">
        <v>3639</v>
      </c>
      <c r="B202" s="41"/>
      <c r="C202" s="42" t="s">
        <v>134</v>
      </c>
      <c r="D202" s="57">
        <f>SUM(D191:D201)</f>
        <v>349010</v>
      </c>
      <c r="E202" s="57">
        <f>SUM(E191:E201)</f>
        <v>18300</v>
      </c>
      <c r="F202" s="57">
        <f>SUM(F191:F201)</f>
        <v>367310</v>
      </c>
      <c r="G202" s="57">
        <f>SUM(G191:G201)</f>
        <v>102570.29999999999</v>
      </c>
      <c r="H202" s="70">
        <f>SUM(G202/F202)</f>
        <v>0.2792472298603359</v>
      </c>
    </row>
    <row r="203" spans="1:8" s="40" customFormat="1" ht="13.5">
      <c r="A203" s="36">
        <v>3721</v>
      </c>
      <c r="B203" s="36">
        <v>5132</v>
      </c>
      <c r="C203" s="37" t="s">
        <v>135</v>
      </c>
      <c r="D203" s="53">
        <v>1000</v>
      </c>
      <c r="E203" s="53">
        <v>0</v>
      </c>
      <c r="F203" s="53">
        <f>SUM(D203:E203)</f>
        <v>1000</v>
      </c>
      <c r="G203" s="53">
        <v>159</v>
      </c>
      <c r="H203" s="71">
        <f>SUM(G203/F203)</f>
        <v>0.159</v>
      </c>
    </row>
    <row r="204" spans="1:8" s="40" customFormat="1" ht="13.5">
      <c r="A204" s="36">
        <v>3721</v>
      </c>
      <c r="B204" s="36">
        <v>5139</v>
      </c>
      <c r="C204" s="37" t="s">
        <v>81</v>
      </c>
      <c r="D204" s="53">
        <v>1000</v>
      </c>
      <c r="E204" s="53">
        <v>0</v>
      </c>
      <c r="F204" s="53">
        <f>SUM(D204:E204)</f>
        <v>1000</v>
      </c>
      <c r="G204" s="53">
        <v>565</v>
      </c>
      <c r="H204" s="71">
        <f>SUM(G204/F204)</f>
        <v>0.565</v>
      </c>
    </row>
    <row r="205" spans="1:8" ht="13.5">
      <c r="A205" s="24">
        <v>3721</v>
      </c>
      <c r="B205" s="24">
        <v>5169</v>
      </c>
      <c r="C205" s="54" t="s">
        <v>136</v>
      </c>
      <c r="D205" s="53">
        <v>25000</v>
      </c>
      <c r="E205" s="53">
        <v>0</v>
      </c>
      <c r="F205" s="53">
        <f>SUM(D205:E205)</f>
        <v>25000</v>
      </c>
      <c r="G205" s="53">
        <v>0</v>
      </c>
      <c r="H205" s="71">
        <f>SUM(G205/F205)</f>
        <v>0</v>
      </c>
    </row>
    <row r="206" spans="1:8" ht="13.5">
      <c r="A206" s="41">
        <v>3721</v>
      </c>
      <c r="B206" s="41"/>
      <c r="C206" s="42" t="s">
        <v>137</v>
      </c>
      <c r="D206" s="57">
        <f>SUM(D203:D205)</f>
        <v>27000</v>
      </c>
      <c r="E206" s="57">
        <f>SUM(E203:E205)</f>
        <v>0</v>
      </c>
      <c r="F206" s="57">
        <f>SUM(D206:E206)</f>
        <v>27000</v>
      </c>
      <c r="G206" s="57">
        <f>SUM(G203:G205)</f>
        <v>724</v>
      </c>
      <c r="H206" s="70">
        <f>SUM(G206/F206)</f>
        <v>0.026814814814814816</v>
      </c>
    </row>
    <row r="207" spans="1:8" ht="13.5">
      <c r="A207" s="24">
        <v>3722</v>
      </c>
      <c r="B207" s="24">
        <v>5138</v>
      </c>
      <c r="C207" s="54" t="s">
        <v>138</v>
      </c>
      <c r="D207" s="53">
        <v>16000</v>
      </c>
      <c r="E207" s="53">
        <v>0</v>
      </c>
      <c r="F207" s="53">
        <f>SUM(D207:E207)</f>
        <v>16000</v>
      </c>
      <c r="G207" s="53">
        <v>15708</v>
      </c>
      <c r="H207" s="71">
        <f>SUM(G207/F207)</f>
        <v>0.98175</v>
      </c>
    </row>
    <row r="208" spans="1:8" ht="13.5">
      <c r="A208" s="24">
        <v>3722</v>
      </c>
      <c r="B208" s="24">
        <v>5169</v>
      </c>
      <c r="C208" s="54" t="s">
        <v>139</v>
      </c>
      <c r="D208" s="53">
        <v>489000</v>
      </c>
      <c r="E208" s="53">
        <v>0</v>
      </c>
      <c r="F208" s="53">
        <f>SUM(D208:E208)</f>
        <v>489000</v>
      </c>
      <c r="G208" s="53">
        <v>203513.6</v>
      </c>
      <c r="H208" s="71">
        <f>SUM(G208/F208)</f>
        <v>0.4161832310838446</v>
      </c>
    </row>
    <row r="209" spans="1:8" ht="13.5">
      <c r="A209" s="41">
        <v>3722</v>
      </c>
      <c r="B209" s="41"/>
      <c r="C209" s="42" t="s">
        <v>64</v>
      </c>
      <c r="D209" s="57">
        <f>SUM(D207:D208)</f>
        <v>505000</v>
      </c>
      <c r="E209" s="57">
        <v>0</v>
      </c>
      <c r="F209" s="57">
        <f>SUM(F207:F208)</f>
        <v>505000</v>
      </c>
      <c r="G209" s="57">
        <f>SUM(G207:G208)</f>
        <v>219221.6</v>
      </c>
      <c r="H209" s="70">
        <f>SUM(G209/F209)</f>
        <v>0.4341021782178218</v>
      </c>
    </row>
    <row r="210" spans="1:8" ht="13.5">
      <c r="A210" s="24">
        <v>3745</v>
      </c>
      <c r="B210" s="24">
        <v>5139</v>
      </c>
      <c r="C210" s="54" t="s">
        <v>81</v>
      </c>
      <c r="D210" s="53">
        <v>50000</v>
      </c>
      <c r="E210" s="53">
        <v>0</v>
      </c>
      <c r="F210" s="53">
        <f>SUM(D210:E210)</f>
        <v>50000</v>
      </c>
      <c r="G210" s="53">
        <v>10864</v>
      </c>
      <c r="H210" s="71">
        <f>SUM(G210/F210)</f>
        <v>0.21728</v>
      </c>
    </row>
    <row r="211" spans="1:8" ht="13.5">
      <c r="A211" s="24">
        <v>3745</v>
      </c>
      <c r="B211" s="24">
        <v>5169</v>
      </c>
      <c r="C211" s="54" t="s">
        <v>126</v>
      </c>
      <c r="D211" s="53">
        <v>1000</v>
      </c>
      <c r="E211" s="53">
        <v>1000</v>
      </c>
      <c r="F211" s="53">
        <f>SUM(D211:E211)</f>
        <v>2000</v>
      </c>
      <c r="G211" s="53">
        <v>1550</v>
      </c>
      <c r="H211" s="71">
        <f>SUM(G211/F211)</f>
        <v>0.775</v>
      </c>
    </row>
    <row r="212" spans="1:8" ht="13.5">
      <c r="A212" s="41">
        <v>3745</v>
      </c>
      <c r="B212" s="41"/>
      <c r="C212" s="42" t="s">
        <v>140</v>
      </c>
      <c r="D212" s="57">
        <f>SUM(D210:D211)</f>
        <v>51000</v>
      </c>
      <c r="E212" s="57">
        <f>SUM(E210:E211)</f>
        <v>1000</v>
      </c>
      <c r="F212" s="57">
        <f>SUM(D212:E212)</f>
        <v>52000</v>
      </c>
      <c r="G212" s="57">
        <f>SUM(G210:G211)</f>
        <v>12414</v>
      </c>
      <c r="H212" s="70">
        <f>SUM(G212/F212)</f>
        <v>0.23873076923076922</v>
      </c>
    </row>
    <row r="213" spans="1:8" ht="13.5">
      <c r="A213" s="24">
        <v>4314</v>
      </c>
      <c r="B213" s="24">
        <v>5021</v>
      </c>
      <c r="C213" s="54" t="s">
        <v>119</v>
      </c>
      <c r="D213" s="53">
        <v>16000</v>
      </c>
      <c r="E213" s="53">
        <v>0</v>
      </c>
      <c r="F213" s="53">
        <f>SUM(D213:E213)</f>
        <v>16000</v>
      </c>
      <c r="G213" s="53">
        <v>7872</v>
      </c>
      <c r="H213" s="71">
        <f>SUM(G213/F213)</f>
        <v>0.492</v>
      </c>
    </row>
    <row r="214" spans="1:8" ht="13.5">
      <c r="A214" s="24">
        <v>4314</v>
      </c>
      <c r="B214" s="24">
        <v>5031</v>
      </c>
      <c r="C214" s="54" t="s">
        <v>90</v>
      </c>
      <c r="D214" s="53">
        <v>7000</v>
      </c>
      <c r="E214" s="53">
        <v>0</v>
      </c>
      <c r="F214" s="53">
        <f>SUM(D214:E214)</f>
        <v>7000</v>
      </c>
      <c r="G214" s="53">
        <v>3060</v>
      </c>
      <c r="H214" s="71">
        <f>SUM(G214/F214)</f>
        <v>0.43714285714285717</v>
      </c>
    </row>
    <row r="215" spans="1:8" ht="13.5">
      <c r="A215" s="24">
        <v>4314</v>
      </c>
      <c r="B215" s="24">
        <v>5032</v>
      </c>
      <c r="C215" s="54" t="s">
        <v>90</v>
      </c>
      <c r="D215" s="53">
        <v>3000</v>
      </c>
      <c r="E215" s="53">
        <v>0</v>
      </c>
      <c r="F215" s="53">
        <f>SUM(D215:E215)</f>
        <v>3000</v>
      </c>
      <c r="G215" s="53">
        <v>1218</v>
      </c>
      <c r="H215" s="71">
        <f>SUM(G215/F215)</f>
        <v>0.406</v>
      </c>
    </row>
    <row r="216" spans="1:8" ht="13.5">
      <c r="A216" s="24">
        <v>4314</v>
      </c>
      <c r="B216" s="24">
        <v>5038</v>
      </c>
      <c r="C216" s="54" t="s">
        <v>141</v>
      </c>
      <c r="D216" s="53">
        <v>100</v>
      </c>
      <c r="E216" s="53">
        <v>0</v>
      </c>
      <c r="F216" s="53">
        <f>SUM(D216:E216)</f>
        <v>100</v>
      </c>
      <c r="G216" s="53">
        <v>42</v>
      </c>
      <c r="H216" s="71">
        <f>SUM(G216/F216)</f>
        <v>0.42</v>
      </c>
    </row>
    <row r="217" spans="1:8" ht="13.5">
      <c r="A217" s="30">
        <v>4314</v>
      </c>
      <c r="B217" s="30"/>
      <c r="C217" s="50" t="s">
        <v>66</v>
      </c>
      <c r="D217" s="51">
        <f>SUM(D213:D216)</f>
        <v>26100</v>
      </c>
      <c r="E217" s="51">
        <v>0</v>
      </c>
      <c r="F217" s="51">
        <f>SUM(F213:F216)</f>
        <v>26100</v>
      </c>
      <c r="G217" s="51">
        <f>SUM(G213:G216)</f>
        <v>12192</v>
      </c>
      <c r="H217" s="70">
        <f>SUM(G217/F217)</f>
        <v>0.4671264367816092</v>
      </c>
    </row>
    <row r="218" spans="1:8" ht="13.5">
      <c r="A218" s="24">
        <v>4318</v>
      </c>
      <c r="B218" s="24">
        <v>5139</v>
      </c>
      <c r="C218" s="54" t="s">
        <v>81</v>
      </c>
      <c r="D218" s="53">
        <v>1000</v>
      </c>
      <c r="E218" s="53">
        <v>0</v>
      </c>
      <c r="F218" s="53">
        <f>SUM(D218:E218)</f>
        <v>1000</v>
      </c>
      <c r="G218" s="53">
        <v>0</v>
      </c>
      <c r="H218" s="71">
        <f>SUM(G218/F218)</f>
        <v>0</v>
      </c>
    </row>
    <row r="219" spans="1:8" ht="13.5">
      <c r="A219" s="24">
        <v>4318</v>
      </c>
      <c r="B219" s="24">
        <v>5169</v>
      </c>
      <c r="C219" s="54" t="s">
        <v>82</v>
      </c>
      <c r="D219" s="53">
        <v>0</v>
      </c>
      <c r="E219" s="53">
        <v>35000</v>
      </c>
      <c r="F219" s="53">
        <f>SUM(D219:E219)</f>
        <v>35000</v>
      </c>
      <c r="G219" s="53">
        <v>14825.5</v>
      </c>
      <c r="H219" s="71">
        <f>SUM(G219/F219)</f>
        <v>0.4235857142857143</v>
      </c>
    </row>
    <row r="220" spans="1:8" ht="13.5">
      <c r="A220" s="24">
        <v>4318</v>
      </c>
      <c r="B220" s="24">
        <v>5175</v>
      </c>
      <c r="C220" s="54" t="s">
        <v>113</v>
      </c>
      <c r="D220" s="53">
        <v>4000</v>
      </c>
      <c r="E220" s="53">
        <v>0</v>
      </c>
      <c r="F220" s="53">
        <f>SUM(D220:E220)</f>
        <v>4000</v>
      </c>
      <c r="G220" s="53">
        <v>1361.5</v>
      </c>
      <c r="H220" s="71">
        <f>SUM(G220/F220)</f>
        <v>0.340375</v>
      </c>
    </row>
    <row r="221" spans="1:8" s="23" customFormat="1" ht="23.25">
      <c r="A221" s="21" t="s">
        <v>5</v>
      </c>
      <c r="B221" s="21" t="s">
        <v>6</v>
      </c>
      <c r="C221" s="21" t="s">
        <v>7</v>
      </c>
      <c r="D221" s="21" t="s">
        <v>77</v>
      </c>
      <c r="E221" s="21" t="s">
        <v>9</v>
      </c>
      <c r="F221" s="21" t="s">
        <v>10</v>
      </c>
      <c r="G221" s="21" t="s">
        <v>78</v>
      </c>
      <c r="H221" s="22" t="s">
        <v>79</v>
      </c>
    </row>
    <row r="222" spans="1:8" ht="13.5">
      <c r="A222" s="24">
        <v>4318</v>
      </c>
      <c r="B222" s="24">
        <v>5194</v>
      </c>
      <c r="C222" s="54" t="s">
        <v>114</v>
      </c>
      <c r="D222" s="53">
        <v>5000</v>
      </c>
      <c r="E222" s="53">
        <v>0</v>
      </c>
      <c r="F222" s="53">
        <f>SUM(D222:E222)</f>
        <v>5000</v>
      </c>
      <c r="G222" s="53">
        <v>3427</v>
      </c>
      <c r="H222" s="71">
        <f>SUM(G222/F222)</f>
        <v>0.6854</v>
      </c>
    </row>
    <row r="223" spans="1:8" ht="15.75" customHeight="1">
      <c r="A223" s="30">
        <v>4318</v>
      </c>
      <c r="B223" s="30"/>
      <c r="C223" s="50" t="s">
        <v>142</v>
      </c>
      <c r="D223" s="51">
        <f>SUM(D218:D222)</f>
        <v>10000</v>
      </c>
      <c r="E223" s="51">
        <f>SUM(E218:E222)</f>
        <v>35000</v>
      </c>
      <c r="F223" s="51">
        <f>SUM(F218:F222)</f>
        <v>45000</v>
      </c>
      <c r="G223" s="51">
        <f>SUM(G218:G222)</f>
        <v>19614</v>
      </c>
      <c r="H223" s="70">
        <f>SUM(G223/F223)</f>
        <v>0.4358666666666667</v>
      </c>
    </row>
    <row r="224" spans="1:8" s="40" customFormat="1" ht="15.75" customHeight="1">
      <c r="A224" s="36">
        <v>5512</v>
      </c>
      <c r="B224" s="36">
        <v>5021</v>
      </c>
      <c r="C224" s="37" t="s">
        <v>119</v>
      </c>
      <c r="D224" s="53">
        <v>2000</v>
      </c>
      <c r="E224" s="53">
        <v>0</v>
      </c>
      <c r="F224" s="53">
        <f>SUM(D224:E224)</f>
        <v>2000</v>
      </c>
      <c r="G224" s="53">
        <v>1764</v>
      </c>
      <c r="H224" s="71">
        <f>SUM(G224/F224)</f>
        <v>0.882</v>
      </c>
    </row>
    <row r="225" spans="1:8" s="40" customFormat="1" ht="16.5" customHeight="1">
      <c r="A225" s="36">
        <v>5512</v>
      </c>
      <c r="B225" s="36">
        <v>5134</v>
      </c>
      <c r="C225" s="37" t="s">
        <v>93</v>
      </c>
      <c r="D225" s="53">
        <v>1000</v>
      </c>
      <c r="E225" s="53">
        <v>0</v>
      </c>
      <c r="F225" s="53">
        <f>SUM(D225:E225)</f>
        <v>1000</v>
      </c>
      <c r="G225" s="53">
        <v>714</v>
      </c>
      <c r="H225" s="71">
        <f>SUM(G225/F225)</f>
        <v>0.714</v>
      </c>
    </row>
    <row r="226" spans="1:8" ht="13.5">
      <c r="A226" s="24">
        <v>5512</v>
      </c>
      <c r="B226" s="24">
        <v>5139</v>
      </c>
      <c r="C226" s="54" t="s">
        <v>81</v>
      </c>
      <c r="D226" s="53">
        <v>8000</v>
      </c>
      <c r="E226" s="53">
        <v>0</v>
      </c>
      <c r="F226" s="53">
        <f>SUM(D226:E226)</f>
        <v>8000</v>
      </c>
      <c r="G226" s="53">
        <v>4112</v>
      </c>
      <c r="H226" s="71">
        <f>SUM(G226/F226)</f>
        <v>0.514</v>
      </c>
    </row>
    <row r="227" spans="1:8" ht="13.5">
      <c r="A227" s="24">
        <v>5512</v>
      </c>
      <c r="B227" s="24">
        <v>5153</v>
      </c>
      <c r="C227" s="54" t="s">
        <v>143</v>
      </c>
      <c r="D227" s="53">
        <v>3000</v>
      </c>
      <c r="E227" s="53">
        <v>6000</v>
      </c>
      <c r="F227" s="53">
        <f>SUM(D227:E227)</f>
        <v>9000</v>
      </c>
      <c r="G227" s="53">
        <v>6762.7</v>
      </c>
      <c r="H227" s="71">
        <f>SUM(G227/F227)</f>
        <v>0.7514111111111111</v>
      </c>
    </row>
    <row r="228" spans="1:8" ht="13.5">
      <c r="A228" s="24">
        <v>5512</v>
      </c>
      <c r="B228" s="24">
        <v>5154</v>
      </c>
      <c r="C228" s="54" t="s">
        <v>124</v>
      </c>
      <c r="D228" s="53">
        <v>12000</v>
      </c>
      <c r="E228" s="53">
        <v>0</v>
      </c>
      <c r="F228" s="53">
        <f>SUM(D228:E228)</f>
        <v>12000</v>
      </c>
      <c r="G228" s="53">
        <v>5402.5</v>
      </c>
      <c r="H228" s="71">
        <f>SUM(G228/F228)</f>
        <v>0.4502083333333333</v>
      </c>
    </row>
    <row r="229" spans="1:8" ht="13.5">
      <c r="A229" s="24">
        <v>5512</v>
      </c>
      <c r="B229" s="24">
        <v>5156</v>
      </c>
      <c r="C229" s="54" t="s">
        <v>144</v>
      </c>
      <c r="D229" s="53">
        <v>8000</v>
      </c>
      <c r="E229" s="53">
        <v>0</v>
      </c>
      <c r="F229" s="53">
        <f>SUM(D229:E229)</f>
        <v>8000</v>
      </c>
      <c r="G229" s="53">
        <v>0</v>
      </c>
      <c r="H229" s="71">
        <f>SUM(G229/F229)</f>
        <v>0</v>
      </c>
    </row>
    <row r="230" spans="1:8" ht="13.5">
      <c r="A230" s="24">
        <v>5512</v>
      </c>
      <c r="B230" s="24">
        <v>5163</v>
      </c>
      <c r="C230" s="54" t="s">
        <v>98</v>
      </c>
      <c r="D230" s="53">
        <v>1000</v>
      </c>
      <c r="E230" s="53">
        <v>0</v>
      </c>
      <c r="F230" s="53">
        <f>SUM(D230:E230)</f>
        <v>1000</v>
      </c>
      <c r="G230" s="53">
        <v>644</v>
      </c>
      <c r="H230" s="71">
        <f>SUM(G230/F230)</f>
        <v>0.644</v>
      </c>
    </row>
    <row r="231" spans="1:8" ht="13.5">
      <c r="A231" s="24">
        <v>5512</v>
      </c>
      <c r="B231" s="24">
        <v>5166</v>
      </c>
      <c r="C231" s="54" t="s">
        <v>99</v>
      </c>
      <c r="D231" s="53">
        <v>8000</v>
      </c>
      <c r="E231" s="53">
        <v>0</v>
      </c>
      <c r="F231" s="53">
        <f>SUM(D231:E231)</f>
        <v>8000</v>
      </c>
      <c r="G231" s="53">
        <v>4037</v>
      </c>
      <c r="H231" s="71">
        <f>SUM(G231/F231)</f>
        <v>0.504625</v>
      </c>
    </row>
    <row r="232" spans="1:8" ht="13.5">
      <c r="A232" s="24">
        <v>5512</v>
      </c>
      <c r="B232" s="24">
        <v>5167</v>
      </c>
      <c r="C232" s="54" t="s">
        <v>105</v>
      </c>
      <c r="D232" s="53">
        <v>3000</v>
      </c>
      <c r="E232" s="53">
        <v>0</v>
      </c>
      <c r="F232" s="53">
        <f>SUM(D232:E232)</f>
        <v>3000</v>
      </c>
      <c r="G232" s="53">
        <v>0</v>
      </c>
      <c r="H232" s="71">
        <f>SUM(G232/F232)</f>
        <v>0</v>
      </c>
    </row>
    <row r="233" spans="1:8" ht="13.5">
      <c r="A233" s="24">
        <v>5512</v>
      </c>
      <c r="B233" s="24">
        <v>5169</v>
      </c>
      <c r="C233" s="54" t="s">
        <v>126</v>
      </c>
      <c r="D233" s="53">
        <v>13000</v>
      </c>
      <c r="E233" s="53">
        <v>0</v>
      </c>
      <c r="F233" s="53">
        <f>SUM(D233:E233)</f>
        <v>13000</v>
      </c>
      <c r="G233" s="53">
        <v>0</v>
      </c>
      <c r="H233" s="71">
        <f>SUM(G233/F233)</f>
        <v>0</v>
      </c>
    </row>
    <row r="234" spans="1:8" ht="14.25" customHeight="1">
      <c r="A234" s="24">
        <v>5512</v>
      </c>
      <c r="B234" s="24">
        <v>5171</v>
      </c>
      <c r="C234" s="54" t="s">
        <v>85</v>
      </c>
      <c r="D234" s="53">
        <v>3000</v>
      </c>
      <c r="E234" s="53">
        <v>0</v>
      </c>
      <c r="F234" s="53">
        <f>SUM(D234:E234)</f>
        <v>3000</v>
      </c>
      <c r="G234" s="53">
        <v>2745</v>
      </c>
      <c r="H234" s="71">
        <f>SUM(G234/F234)</f>
        <v>0.915</v>
      </c>
    </row>
    <row r="235" spans="1:8" ht="13.5">
      <c r="A235" s="41">
        <v>5512</v>
      </c>
      <c r="B235" s="41"/>
      <c r="C235" s="42" t="s">
        <v>145</v>
      </c>
      <c r="D235" s="57">
        <f>SUM(D224:D234)</f>
        <v>62000</v>
      </c>
      <c r="E235" s="57">
        <f>SUM(E224:E234)</f>
        <v>6000</v>
      </c>
      <c r="F235" s="57">
        <f>SUM(F224:F234)</f>
        <v>68000</v>
      </c>
      <c r="G235" s="57">
        <f>SUM(G224:G234)</f>
        <v>26181.2</v>
      </c>
      <c r="H235" s="70">
        <f>SUM(G235/F235)</f>
        <v>0.3850176470588235</v>
      </c>
    </row>
    <row r="236" spans="1:8" s="40" customFormat="1" ht="18" customHeight="1">
      <c r="A236" s="36">
        <v>6112</v>
      </c>
      <c r="B236" s="36">
        <v>5023</v>
      </c>
      <c r="C236" s="37" t="s">
        <v>146</v>
      </c>
      <c r="D236" s="53">
        <v>770000</v>
      </c>
      <c r="E236" s="53">
        <v>0</v>
      </c>
      <c r="F236" s="53">
        <f>SUM(D236:E236)</f>
        <v>770000</v>
      </c>
      <c r="G236" s="53">
        <v>396144</v>
      </c>
      <c r="H236" s="71">
        <f>SUM(G236/F236)</f>
        <v>0.5144727272727273</v>
      </c>
    </row>
    <row r="237" spans="1:8" s="40" customFormat="1" ht="13.5">
      <c r="A237" s="36">
        <v>6112</v>
      </c>
      <c r="B237" s="36">
        <v>5031</v>
      </c>
      <c r="C237" s="37" t="s">
        <v>147</v>
      </c>
      <c r="D237" s="53">
        <v>254000</v>
      </c>
      <c r="E237" s="53">
        <v>0</v>
      </c>
      <c r="F237" s="53">
        <f>SUM(D237:E237)</f>
        <v>254000</v>
      </c>
      <c r="G237" s="53">
        <v>125554</v>
      </c>
      <c r="H237" s="71">
        <f>SUM(G237/F237)</f>
        <v>0.4943070866141732</v>
      </c>
    </row>
    <row r="238" spans="1:8" s="40" customFormat="1" ht="13.5">
      <c r="A238" s="36">
        <v>6112</v>
      </c>
      <c r="B238" s="36">
        <v>5032</v>
      </c>
      <c r="C238" s="73" t="s">
        <v>91</v>
      </c>
      <c r="D238" s="53">
        <v>101000</v>
      </c>
      <c r="E238" s="53">
        <v>0</v>
      </c>
      <c r="F238" s="53">
        <f>SUM(D238:E238)</f>
        <v>101000</v>
      </c>
      <c r="G238" s="53">
        <v>49856</v>
      </c>
      <c r="H238" s="71">
        <f>SUM(G238/F238)</f>
        <v>0.4936237623762376</v>
      </c>
    </row>
    <row r="239" spans="1:8" s="40" customFormat="1" ht="13.5">
      <c r="A239" s="36">
        <v>6112</v>
      </c>
      <c r="B239" s="36">
        <v>5038</v>
      </c>
      <c r="C239" s="37" t="s">
        <v>141</v>
      </c>
      <c r="D239" s="53">
        <v>4000</v>
      </c>
      <c r="E239" s="53">
        <v>0</v>
      </c>
      <c r="F239" s="53">
        <f>SUM(D239:E239)</f>
        <v>4000</v>
      </c>
      <c r="G239" s="53">
        <v>1845</v>
      </c>
      <c r="H239" s="71">
        <f>SUM(G239/F239)</f>
        <v>0.46125</v>
      </c>
    </row>
    <row r="240" spans="1:8" ht="13.5">
      <c r="A240" s="41">
        <v>6112</v>
      </c>
      <c r="B240" s="41"/>
      <c r="C240" s="42" t="s">
        <v>148</v>
      </c>
      <c r="D240" s="57">
        <f>SUM(D236:D239)</f>
        <v>1129000</v>
      </c>
      <c r="E240" s="57">
        <f>SUM(E236:E239)</f>
        <v>0</v>
      </c>
      <c r="F240" s="57">
        <f>SUM(F236:F239)</f>
        <v>1129000</v>
      </c>
      <c r="G240" s="57">
        <f>SUM(G236:G239)</f>
        <v>573399</v>
      </c>
      <c r="H240" s="70">
        <f>SUM(G240/F240)</f>
        <v>0.5078821966341895</v>
      </c>
    </row>
    <row r="241" spans="1:8" s="40" customFormat="1" ht="13.5">
      <c r="A241" s="36">
        <v>6171</v>
      </c>
      <c r="B241" s="36">
        <v>5011</v>
      </c>
      <c r="C241" s="37" t="s">
        <v>89</v>
      </c>
      <c r="D241" s="53">
        <v>941000</v>
      </c>
      <c r="E241" s="53">
        <v>0</v>
      </c>
      <c r="F241" s="53">
        <f>SUM(D241:E241)</f>
        <v>941000</v>
      </c>
      <c r="G241" s="53">
        <v>541187</v>
      </c>
      <c r="H241" s="71">
        <f>SUM(G241/F241)</f>
        <v>0.5751190223166843</v>
      </c>
    </row>
    <row r="242" spans="1:8" s="40" customFormat="1" ht="13.5">
      <c r="A242" s="36">
        <v>6171</v>
      </c>
      <c r="B242" s="36">
        <v>5021</v>
      </c>
      <c r="C242" s="37" t="s">
        <v>119</v>
      </c>
      <c r="D242" s="53">
        <v>4000</v>
      </c>
      <c r="E242" s="53">
        <v>0</v>
      </c>
      <c r="F242" s="53">
        <f>SUM(D242:E242)</f>
        <v>4000</v>
      </c>
      <c r="G242" s="53">
        <v>12342</v>
      </c>
      <c r="H242" s="71">
        <f>SUM(G242/F242)</f>
        <v>3.0855</v>
      </c>
    </row>
    <row r="243" spans="1:8" s="40" customFormat="1" ht="13.5">
      <c r="A243" s="36">
        <v>6171</v>
      </c>
      <c r="B243" s="36">
        <v>5031</v>
      </c>
      <c r="C243" s="37" t="s">
        <v>147</v>
      </c>
      <c r="D243" s="53">
        <v>366000</v>
      </c>
      <c r="E243" s="53">
        <v>0</v>
      </c>
      <c r="F243" s="53">
        <f>SUM(D243:E243)</f>
        <v>366000</v>
      </c>
      <c r="G243" s="53">
        <v>193871</v>
      </c>
      <c r="H243" s="71">
        <f>SUM(G243/F243)</f>
        <v>0.5297021857923497</v>
      </c>
    </row>
    <row r="244" spans="1:8" s="40" customFormat="1" ht="13.5">
      <c r="A244" s="36">
        <v>6171</v>
      </c>
      <c r="B244" s="36">
        <v>5032</v>
      </c>
      <c r="C244" s="73" t="s">
        <v>149</v>
      </c>
      <c r="D244" s="53">
        <v>146000</v>
      </c>
      <c r="E244" s="53">
        <v>0</v>
      </c>
      <c r="F244" s="53">
        <f>SUM(D244:E244)</f>
        <v>146000</v>
      </c>
      <c r="G244" s="53">
        <v>82667</v>
      </c>
      <c r="H244" s="71">
        <f>SUM(G244/F244)</f>
        <v>0.5662123287671232</v>
      </c>
    </row>
    <row r="245" spans="1:8" s="40" customFormat="1" ht="14.25" customHeight="1">
      <c r="A245" s="36">
        <v>6171</v>
      </c>
      <c r="B245" s="36">
        <v>5038</v>
      </c>
      <c r="C245" s="37" t="s">
        <v>108</v>
      </c>
      <c r="D245" s="53">
        <v>5000</v>
      </c>
      <c r="E245" s="53">
        <v>0</v>
      </c>
      <c r="F245" s="53">
        <f>SUM(D245:E245)</f>
        <v>5000</v>
      </c>
      <c r="G245" s="53">
        <v>2447</v>
      </c>
      <c r="H245" s="71">
        <f>SUM(G245/F245)</f>
        <v>0.4894</v>
      </c>
    </row>
    <row r="246" spans="1:8" ht="13.5">
      <c r="A246" s="24">
        <v>6171</v>
      </c>
      <c r="B246" s="24">
        <v>5132</v>
      </c>
      <c r="C246" s="54" t="s">
        <v>135</v>
      </c>
      <c r="D246" s="53">
        <v>1000</v>
      </c>
      <c r="E246" s="53">
        <v>0</v>
      </c>
      <c r="F246" s="53">
        <f>SUM(D246:E246)</f>
        <v>1000</v>
      </c>
      <c r="G246" s="53">
        <v>6</v>
      </c>
      <c r="H246" s="71">
        <f>SUM(G246/F246)</f>
        <v>0.006</v>
      </c>
    </row>
    <row r="247" spans="1:8" ht="13.5">
      <c r="A247" s="24">
        <v>6171</v>
      </c>
      <c r="B247" s="24">
        <v>5134</v>
      </c>
      <c r="C247" s="54" t="s">
        <v>93</v>
      </c>
      <c r="D247" s="53">
        <v>9000</v>
      </c>
      <c r="E247" s="53">
        <v>0</v>
      </c>
      <c r="F247" s="53">
        <f>SUM(D247:E247)</f>
        <v>9000</v>
      </c>
      <c r="G247" s="53">
        <v>6829.9</v>
      </c>
      <c r="H247" s="71">
        <f>SUM(G247/F247)</f>
        <v>0.7588777777777779</v>
      </c>
    </row>
    <row r="248" spans="1:8" ht="18" customHeight="1">
      <c r="A248" s="24">
        <v>6171</v>
      </c>
      <c r="B248" s="24">
        <v>5136</v>
      </c>
      <c r="C248" s="54" t="s">
        <v>110</v>
      </c>
      <c r="D248" s="53">
        <v>16000</v>
      </c>
      <c r="E248" s="53">
        <v>0</v>
      </c>
      <c r="F248" s="53">
        <f>SUM(D248:E248)</f>
        <v>16000</v>
      </c>
      <c r="G248" s="53">
        <v>7828</v>
      </c>
      <c r="H248" s="71">
        <f>SUM(G248/F248)</f>
        <v>0.48925</v>
      </c>
    </row>
    <row r="249" spans="1:8" ht="18" customHeight="1">
      <c r="A249" s="24">
        <v>6171</v>
      </c>
      <c r="B249" s="24">
        <v>5137</v>
      </c>
      <c r="C249" s="54" t="s">
        <v>150</v>
      </c>
      <c r="D249" s="53">
        <v>6000</v>
      </c>
      <c r="E249" s="53">
        <v>0</v>
      </c>
      <c r="F249" s="53">
        <f>SUM(D249:E249)</f>
        <v>6000</v>
      </c>
      <c r="G249" s="53">
        <v>5451</v>
      </c>
      <c r="H249" s="71">
        <f>SUM(G249/F249)</f>
        <v>0.9085</v>
      </c>
    </row>
    <row r="250" spans="1:8" ht="13.5">
      <c r="A250" s="24">
        <v>6171</v>
      </c>
      <c r="B250" s="24">
        <v>5139</v>
      </c>
      <c r="C250" s="54" t="s">
        <v>81</v>
      </c>
      <c r="D250" s="53">
        <v>40000</v>
      </c>
      <c r="E250" s="53">
        <v>0</v>
      </c>
      <c r="F250" s="53">
        <f>SUM(D250:E250)</f>
        <v>40000</v>
      </c>
      <c r="G250" s="53">
        <v>21394.2</v>
      </c>
      <c r="H250" s="71">
        <f>SUM(G250/F250)</f>
        <v>0.534855</v>
      </c>
    </row>
    <row r="251" spans="1:8" ht="13.5">
      <c r="A251" s="24">
        <v>6171</v>
      </c>
      <c r="B251" s="24">
        <v>5151</v>
      </c>
      <c r="C251" s="54" t="s">
        <v>151</v>
      </c>
      <c r="D251" s="53">
        <v>5000</v>
      </c>
      <c r="E251" s="53">
        <v>0</v>
      </c>
      <c r="F251" s="53">
        <f>SUM(D251:E251)</f>
        <v>5000</v>
      </c>
      <c r="G251" s="53">
        <v>1750</v>
      </c>
      <c r="H251" s="71">
        <f>SUM(G251/F251)</f>
        <v>0.35</v>
      </c>
    </row>
    <row r="252" spans="1:8" ht="13.5">
      <c r="A252" s="24">
        <v>6171</v>
      </c>
      <c r="B252" s="24">
        <v>5153</v>
      </c>
      <c r="C252" s="54" t="s">
        <v>123</v>
      </c>
      <c r="D252" s="53">
        <v>55000</v>
      </c>
      <c r="E252" s="53">
        <v>2000</v>
      </c>
      <c r="F252" s="53">
        <f>SUM(D252:E252)</f>
        <v>57000</v>
      </c>
      <c r="G252" s="53">
        <v>32967.5</v>
      </c>
      <c r="H252" s="71">
        <f>SUM(G252/F252)</f>
        <v>0.5783771929824562</v>
      </c>
    </row>
    <row r="253" spans="1:8" ht="13.5">
      <c r="A253" s="24">
        <v>6171</v>
      </c>
      <c r="B253" s="24">
        <v>5154</v>
      </c>
      <c r="C253" s="54" t="s">
        <v>96</v>
      </c>
      <c r="D253" s="53">
        <v>42000</v>
      </c>
      <c r="E253" s="53">
        <v>0</v>
      </c>
      <c r="F253" s="53">
        <f>SUM(D253:E253)</f>
        <v>42000</v>
      </c>
      <c r="G253" s="53">
        <v>20484.5</v>
      </c>
      <c r="H253" s="71">
        <f>SUM(G253/F253)</f>
        <v>0.4877261904761905</v>
      </c>
    </row>
    <row r="254" spans="1:8" ht="13.5">
      <c r="A254" s="24">
        <v>6171</v>
      </c>
      <c r="B254" s="24">
        <v>5156</v>
      </c>
      <c r="C254" s="54" t="s">
        <v>144</v>
      </c>
      <c r="D254" s="53">
        <v>25000</v>
      </c>
      <c r="E254" s="53">
        <v>0</v>
      </c>
      <c r="F254" s="53">
        <f>SUM(D254:E254)</f>
        <v>25000</v>
      </c>
      <c r="G254" s="53">
        <v>14740.5</v>
      </c>
      <c r="H254" s="71">
        <f>SUM(G254/F254)</f>
        <v>0.58962</v>
      </c>
    </row>
    <row r="255" spans="1:8" ht="13.5">
      <c r="A255" s="24">
        <v>6171</v>
      </c>
      <c r="B255" s="24">
        <v>5161</v>
      </c>
      <c r="C255" s="54" t="s">
        <v>111</v>
      </c>
      <c r="D255" s="53">
        <v>10000</v>
      </c>
      <c r="E255" s="53">
        <v>0</v>
      </c>
      <c r="F255" s="53">
        <f>SUM(D255:E255)</f>
        <v>10000</v>
      </c>
      <c r="G255" s="53">
        <v>4732</v>
      </c>
      <c r="H255" s="71">
        <f>SUM(G255/F255)</f>
        <v>0.4732</v>
      </c>
    </row>
    <row r="256" spans="1:8" ht="13.5">
      <c r="A256" s="24">
        <v>6171</v>
      </c>
      <c r="B256" s="24">
        <v>5162</v>
      </c>
      <c r="C256" s="74" t="s">
        <v>80</v>
      </c>
      <c r="D256" s="53">
        <v>76000</v>
      </c>
      <c r="E256" s="53">
        <v>0</v>
      </c>
      <c r="F256" s="53">
        <f>SUM(D256:E256)</f>
        <v>76000</v>
      </c>
      <c r="G256" s="53">
        <v>33811.840000000004</v>
      </c>
      <c r="H256" s="71">
        <f>SUM(G256/F256)</f>
        <v>0.44489263157894743</v>
      </c>
    </row>
    <row r="257" spans="1:8" ht="13.5">
      <c r="A257" s="24">
        <v>6171</v>
      </c>
      <c r="B257" s="24">
        <v>5163</v>
      </c>
      <c r="C257" s="74" t="s">
        <v>98</v>
      </c>
      <c r="D257" s="53">
        <v>24000</v>
      </c>
      <c r="E257" s="53">
        <v>0</v>
      </c>
      <c r="F257" s="53">
        <f>SUM(D257:E257)</f>
        <v>24000</v>
      </c>
      <c r="G257" s="53">
        <v>6920</v>
      </c>
      <c r="H257" s="71">
        <f>SUM(G257/F257)</f>
        <v>0.28833333333333333</v>
      </c>
    </row>
    <row r="258" spans="1:8" s="23" customFormat="1" ht="23.25">
      <c r="A258" s="21" t="s">
        <v>5</v>
      </c>
      <c r="B258" s="21" t="s">
        <v>6</v>
      </c>
      <c r="C258" s="21" t="s">
        <v>7</v>
      </c>
      <c r="D258" s="21" t="s">
        <v>77</v>
      </c>
      <c r="E258" s="21" t="s">
        <v>9</v>
      </c>
      <c r="F258" s="21" t="s">
        <v>10</v>
      </c>
      <c r="G258" s="21" t="s">
        <v>78</v>
      </c>
      <c r="H258" s="22" t="s">
        <v>79</v>
      </c>
    </row>
    <row r="259" spans="1:8" ht="13.5">
      <c r="A259" s="24">
        <v>6171</v>
      </c>
      <c r="B259" s="24">
        <v>5166</v>
      </c>
      <c r="C259" s="74" t="s">
        <v>99</v>
      </c>
      <c r="D259" s="53">
        <v>108000</v>
      </c>
      <c r="E259" s="53">
        <v>0</v>
      </c>
      <c r="F259" s="53">
        <f>SUM(D259:E259)</f>
        <v>108000</v>
      </c>
      <c r="G259" s="53">
        <v>47091</v>
      </c>
      <c r="H259" s="71">
        <f>SUM(G259/F259)</f>
        <v>0.4360277777777778</v>
      </c>
    </row>
    <row r="260" spans="1:8" ht="13.5">
      <c r="A260" s="24">
        <v>6171</v>
      </c>
      <c r="B260" s="24">
        <v>5167</v>
      </c>
      <c r="C260" s="54" t="s">
        <v>152</v>
      </c>
      <c r="D260" s="53">
        <v>7000</v>
      </c>
      <c r="E260" s="53">
        <v>0</v>
      </c>
      <c r="F260" s="53">
        <f>SUM(D260:E260)</f>
        <v>7000</v>
      </c>
      <c r="G260" s="53">
        <v>5337</v>
      </c>
      <c r="H260" s="71">
        <f>SUM(G260/F260)</f>
        <v>0.7624285714285715</v>
      </c>
    </row>
    <row r="261" spans="1:8" ht="17.25" customHeight="1">
      <c r="A261" s="24">
        <v>6171</v>
      </c>
      <c r="B261" s="24">
        <v>5169</v>
      </c>
      <c r="C261" s="54" t="s">
        <v>153</v>
      </c>
      <c r="D261" s="53">
        <v>94501.6</v>
      </c>
      <c r="E261" s="53">
        <v>0</v>
      </c>
      <c r="F261" s="53">
        <f>SUM(D261:E261)</f>
        <v>94501.6</v>
      </c>
      <c r="G261" s="53">
        <v>36253.200000000004</v>
      </c>
      <c r="H261" s="71">
        <f>SUM(G261/F261)</f>
        <v>0.3836252507894046</v>
      </c>
    </row>
    <row r="262" spans="1:8" ht="13.5">
      <c r="A262" s="24">
        <v>6171</v>
      </c>
      <c r="B262" s="24">
        <v>5171</v>
      </c>
      <c r="C262" s="54" t="s">
        <v>115</v>
      </c>
      <c r="D262" s="53">
        <v>40000</v>
      </c>
      <c r="E262" s="53">
        <v>0</v>
      </c>
      <c r="F262" s="53">
        <f>SUM(D262:E262)</f>
        <v>40000</v>
      </c>
      <c r="G262" s="53">
        <v>43127.5</v>
      </c>
      <c r="H262" s="71">
        <f>SUM(G262/F262)</f>
        <v>1.0781875</v>
      </c>
    </row>
    <row r="263" spans="1:8" ht="13.5">
      <c r="A263" s="24">
        <v>6171</v>
      </c>
      <c r="B263" s="24">
        <v>5172</v>
      </c>
      <c r="C263" s="54" t="s">
        <v>112</v>
      </c>
      <c r="D263" s="53">
        <v>2000</v>
      </c>
      <c r="E263" s="53">
        <v>0</v>
      </c>
      <c r="F263" s="53">
        <f>SUM(D263:E263)</f>
        <v>2000</v>
      </c>
      <c r="G263" s="53">
        <v>1874.3</v>
      </c>
      <c r="H263" s="71">
        <f>SUM(G263/F263)</f>
        <v>0.9371499999999999</v>
      </c>
    </row>
    <row r="264" spans="1:8" ht="13.5">
      <c r="A264" s="24">
        <v>6171</v>
      </c>
      <c r="B264" s="24">
        <v>5175</v>
      </c>
      <c r="C264" s="54" t="s">
        <v>154</v>
      </c>
      <c r="D264" s="53">
        <v>10000</v>
      </c>
      <c r="E264" s="53">
        <v>0</v>
      </c>
      <c r="F264" s="53">
        <f>SUM(D264:E264)</f>
        <v>10000</v>
      </c>
      <c r="G264" s="53">
        <v>5668</v>
      </c>
      <c r="H264" s="71">
        <f>SUM(G264/F264)</f>
        <v>0.5668</v>
      </c>
    </row>
    <row r="265" spans="1:8" ht="13.5">
      <c r="A265" s="24">
        <v>6171</v>
      </c>
      <c r="B265" s="24">
        <v>5182</v>
      </c>
      <c r="C265" s="54" t="s">
        <v>155</v>
      </c>
      <c r="D265" s="53">
        <v>0</v>
      </c>
      <c r="E265" s="53">
        <v>0</v>
      </c>
      <c r="F265" s="53">
        <v>0</v>
      </c>
      <c r="G265" s="53">
        <v>20000</v>
      </c>
      <c r="H265" s="71">
        <v>0</v>
      </c>
    </row>
    <row r="266" spans="1:8" ht="13.5">
      <c r="A266" s="24">
        <v>6171</v>
      </c>
      <c r="B266" s="24">
        <v>5194</v>
      </c>
      <c r="C266" s="54" t="s">
        <v>114</v>
      </c>
      <c r="D266" s="53">
        <v>1000</v>
      </c>
      <c r="E266" s="53">
        <v>0</v>
      </c>
      <c r="F266" s="53">
        <f>SUM(D266:E266)</f>
        <v>1000</v>
      </c>
      <c r="G266" s="53">
        <v>692</v>
      </c>
      <c r="H266" s="71">
        <f>SUM(G266/F266)</f>
        <v>0.692</v>
      </c>
    </row>
    <row r="267" spans="1:8" ht="18" customHeight="1">
      <c r="A267" s="24">
        <v>6171</v>
      </c>
      <c r="B267" s="24">
        <v>5222</v>
      </c>
      <c r="C267" s="54" t="s">
        <v>156</v>
      </c>
      <c r="D267" s="53">
        <v>2000</v>
      </c>
      <c r="E267" s="53">
        <v>0</v>
      </c>
      <c r="F267" s="53">
        <f>SUM(D267:E267)</f>
        <v>2000</v>
      </c>
      <c r="G267" s="53">
        <v>2000</v>
      </c>
      <c r="H267" s="71">
        <f>SUM(G267/F267)</f>
        <v>1</v>
      </c>
    </row>
    <row r="268" spans="1:8" ht="15" customHeight="1">
      <c r="A268" s="24">
        <v>6171</v>
      </c>
      <c r="B268" s="24">
        <v>5229</v>
      </c>
      <c r="C268" s="54" t="s">
        <v>157</v>
      </c>
      <c r="D268" s="53">
        <v>8000</v>
      </c>
      <c r="E268" s="53">
        <v>0</v>
      </c>
      <c r="F268" s="53">
        <f>SUM(D268:E268)</f>
        <v>8000</v>
      </c>
      <c r="G268" s="53">
        <v>7241.6</v>
      </c>
      <c r="H268" s="71">
        <f>SUM(G268/F268)</f>
        <v>0.9052</v>
      </c>
    </row>
    <row r="269" spans="1:8" ht="13.5">
      <c r="A269" s="24">
        <v>6171</v>
      </c>
      <c r="B269" s="24">
        <v>5321</v>
      </c>
      <c r="C269" s="54" t="s">
        <v>158</v>
      </c>
      <c r="D269" s="53">
        <v>1000</v>
      </c>
      <c r="E269" s="53">
        <v>0</v>
      </c>
      <c r="F269" s="53">
        <f>SUM(D269:E269)</f>
        <v>1000</v>
      </c>
      <c r="G269" s="53">
        <v>1000</v>
      </c>
      <c r="H269" s="71">
        <f>SUM(G269/F269)</f>
        <v>1</v>
      </c>
    </row>
    <row r="270" spans="1:8" ht="13.5">
      <c r="A270" s="24">
        <v>6171</v>
      </c>
      <c r="B270" s="24">
        <v>5329</v>
      </c>
      <c r="C270" s="54" t="s">
        <v>159</v>
      </c>
      <c r="D270" s="53">
        <v>34825</v>
      </c>
      <c r="E270" s="53">
        <v>0</v>
      </c>
      <c r="F270" s="53">
        <f>SUM(D270:E270)</f>
        <v>34825</v>
      </c>
      <c r="G270" s="53">
        <v>34825</v>
      </c>
      <c r="H270" s="71">
        <f>SUM(G270/F270)</f>
        <v>1</v>
      </c>
    </row>
    <row r="271" spans="1:8" ht="13.5">
      <c r="A271" s="24">
        <v>6171</v>
      </c>
      <c r="B271" s="24">
        <v>5361</v>
      </c>
      <c r="C271" s="54" t="s">
        <v>160</v>
      </c>
      <c r="D271" s="53">
        <v>1000</v>
      </c>
      <c r="E271" s="53">
        <v>0</v>
      </c>
      <c r="F271" s="53">
        <f>SUM(D271:E271)</f>
        <v>1000</v>
      </c>
      <c r="G271" s="53">
        <v>1050</v>
      </c>
      <c r="H271" s="71">
        <f>SUM(G271/F271)</f>
        <v>1.05</v>
      </c>
    </row>
    <row r="272" spans="1:8" ht="13.5">
      <c r="A272" s="24">
        <v>6171</v>
      </c>
      <c r="B272" s="24">
        <v>5362</v>
      </c>
      <c r="C272" s="54" t="s">
        <v>101</v>
      </c>
      <c r="D272" s="53">
        <v>7000</v>
      </c>
      <c r="E272" s="53">
        <v>0</v>
      </c>
      <c r="F272" s="53">
        <f>SUM(D272:E272)</f>
        <v>7000</v>
      </c>
      <c r="G272" s="53">
        <v>6885</v>
      </c>
      <c r="H272" s="71">
        <f>SUM(G272/F272)</f>
        <v>0.9835714285714285</v>
      </c>
    </row>
    <row r="273" spans="1:8" ht="13.5">
      <c r="A273" s="24">
        <v>6171</v>
      </c>
      <c r="B273" s="24">
        <v>5363</v>
      </c>
      <c r="C273" s="54" t="s">
        <v>161</v>
      </c>
      <c r="D273" s="53">
        <v>0</v>
      </c>
      <c r="E273" s="53">
        <v>0</v>
      </c>
      <c r="F273" s="53">
        <f>SUM(D273:E273)</f>
        <v>0</v>
      </c>
      <c r="G273" s="53">
        <v>265</v>
      </c>
      <c r="H273" s="71" t="e">
        <f>SUM(G273/F273)</f>
        <v>#NUM!</v>
      </c>
    </row>
    <row r="274" spans="1:8" ht="13.5">
      <c r="A274" s="24">
        <v>6171</v>
      </c>
      <c r="B274" s="24">
        <v>6130</v>
      </c>
      <c r="C274" s="54" t="s">
        <v>162</v>
      </c>
      <c r="D274" s="53">
        <v>113000</v>
      </c>
      <c r="E274" s="53">
        <v>0</v>
      </c>
      <c r="F274" s="53">
        <f>SUM(D274:E274)</f>
        <v>113000</v>
      </c>
      <c r="G274" s="53">
        <v>1</v>
      </c>
      <c r="H274" s="71">
        <f>SUM(G274/F274)</f>
        <v>8.849557522123894E-06</v>
      </c>
    </row>
    <row r="275" spans="1:8" s="20" customFormat="1" ht="13.5">
      <c r="A275" s="41">
        <v>6171</v>
      </c>
      <c r="B275" s="41"/>
      <c r="C275" s="42" t="s">
        <v>163</v>
      </c>
      <c r="D275" s="57">
        <f>SUM(D241:D274)</f>
        <v>2200326.6</v>
      </c>
      <c r="E275" s="57">
        <f>SUM(E241:E274)</f>
        <v>2000</v>
      </c>
      <c r="F275" s="57">
        <f>SUM(F241:F274)</f>
        <v>2202326.6</v>
      </c>
      <c r="G275" s="57">
        <f>SUM(G241:G274)</f>
        <v>1202740.04</v>
      </c>
      <c r="H275" s="70">
        <f>SUM(G275/F275)</f>
        <v>0.5461224688472636</v>
      </c>
    </row>
    <row r="276" spans="1:8" s="40" customFormat="1" ht="13.5">
      <c r="A276" s="36">
        <v>6310</v>
      </c>
      <c r="B276" s="36">
        <v>5163</v>
      </c>
      <c r="C276" s="37" t="s">
        <v>98</v>
      </c>
      <c r="D276" s="53">
        <v>90000</v>
      </c>
      <c r="E276" s="53">
        <v>0</v>
      </c>
      <c r="F276" s="53">
        <f>SUM(D276:E276)</f>
        <v>90000</v>
      </c>
      <c r="G276" s="53">
        <v>31942.9</v>
      </c>
      <c r="H276" s="75">
        <f>SUM(G276/F276)</f>
        <v>0.35492111111111113</v>
      </c>
    </row>
    <row r="277" spans="1:8" ht="13.5">
      <c r="A277" s="41">
        <v>6310</v>
      </c>
      <c r="B277" s="41"/>
      <c r="C277" s="67" t="s">
        <v>69</v>
      </c>
      <c r="D277" s="57">
        <v>90000</v>
      </c>
      <c r="E277" s="57">
        <v>0</v>
      </c>
      <c r="F277" s="57">
        <f>SUM(D277:E277)</f>
        <v>90000</v>
      </c>
      <c r="G277" s="57">
        <f>SUM(G276)</f>
        <v>31942.9</v>
      </c>
      <c r="H277" s="70">
        <f>SUM(G277/F277)</f>
        <v>0.35492111111111113</v>
      </c>
    </row>
    <row r="278" spans="1:8" ht="13.5">
      <c r="A278" s="24">
        <v>6320</v>
      </c>
      <c r="B278" s="24">
        <v>5169</v>
      </c>
      <c r="C278" s="54" t="s">
        <v>126</v>
      </c>
      <c r="D278" s="53">
        <v>14000</v>
      </c>
      <c r="E278" s="53">
        <v>0</v>
      </c>
      <c r="F278" s="53">
        <f>SUM(D278:E278)</f>
        <v>14000</v>
      </c>
      <c r="G278" s="53">
        <v>0</v>
      </c>
      <c r="H278" s="71">
        <f>SUM(G278/F278)</f>
        <v>0</v>
      </c>
    </row>
    <row r="279" spans="1:8" ht="13.5">
      <c r="A279" s="41">
        <v>6320</v>
      </c>
      <c r="B279" s="41"/>
      <c r="C279" s="42" t="s">
        <v>164</v>
      </c>
      <c r="D279" s="57">
        <v>14000</v>
      </c>
      <c r="E279" s="57">
        <v>0</v>
      </c>
      <c r="F279" s="57">
        <f>SUM(D279:E279)</f>
        <v>14000</v>
      </c>
      <c r="G279" s="57">
        <f>SUM(G278)</f>
        <v>0</v>
      </c>
      <c r="H279" s="70">
        <f>SUM(G279/F279)</f>
        <v>0</v>
      </c>
    </row>
    <row r="280" spans="1:8" s="39" customFormat="1" ht="13.5">
      <c r="A280" s="36">
        <v>6330</v>
      </c>
      <c r="B280" s="36">
        <v>5345</v>
      </c>
      <c r="C280" s="37" t="s">
        <v>165</v>
      </c>
      <c r="D280" s="53">
        <v>0</v>
      </c>
      <c r="E280" s="53">
        <v>0</v>
      </c>
      <c r="F280" s="53">
        <v>0</v>
      </c>
      <c r="G280" s="53">
        <v>745000</v>
      </c>
      <c r="H280" s="71">
        <v>0</v>
      </c>
    </row>
    <row r="281" spans="1:8" ht="13.5">
      <c r="A281" s="41">
        <v>6330</v>
      </c>
      <c r="B281" s="41"/>
      <c r="C281" s="42" t="s">
        <v>166</v>
      </c>
      <c r="D281" s="57">
        <v>0</v>
      </c>
      <c r="E281" s="57">
        <v>0</v>
      </c>
      <c r="F281" s="57">
        <v>0</v>
      </c>
      <c r="G281" s="57">
        <f>SUM(G280)</f>
        <v>745000</v>
      </c>
      <c r="H281" s="70">
        <v>0</v>
      </c>
    </row>
    <row r="282" spans="1:8" ht="19.5" customHeight="1">
      <c r="A282" s="24">
        <v>6402</v>
      </c>
      <c r="B282" s="24">
        <v>5364</v>
      </c>
      <c r="C282" s="54" t="s">
        <v>167</v>
      </c>
      <c r="D282" s="53">
        <v>14471.4</v>
      </c>
      <c r="E282" s="53">
        <v>0</v>
      </c>
      <c r="F282" s="53">
        <f>SUM(D282:E282)</f>
        <v>14471.4</v>
      </c>
      <c r="G282" s="53">
        <v>14471.4</v>
      </c>
      <c r="H282" s="71">
        <f>SUM(G282/F282)</f>
        <v>1</v>
      </c>
    </row>
    <row r="283" spans="1:8" ht="13.5">
      <c r="A283" s="41">
        <v>6402</v>
      </c>
      <c r="B283" s="41"/>
      <c r="C283" s="42" t="s">
        <v>168</v>
      </c>
      <c r="D283" s="57">
        <f>SUM(D282)</f>
        <v>14471.4</v>
      </c>
      <c r="E283" s="57">
        <v>0</v>
      </c>
      <c r="F283" s="57">
        <f>SUM(D283:E283)</f>
        <v>14471.4</v>
      </c>
      <c r="G283" s="57">
        <f>SUM(G282)</f>
        <v>14471.4</v>
      </c>
      <c r="H283" s="70">
        <f>SUM(G283/F283)</f>
        <v>1</v>
      </c>
    </row>
    <row r="284" spans="1:8" ht="13.5">
      <c r="A284" s="30"/>
      <c r="B284" s="30">
        <v>8124</v>
      </c>
      <c r="C284" s="50" t="s">
        <v>169</v>
      </c>
      <c r="D284" s="51">
        <v>2612000</v>
      </c>
      <c r="E284" s="76">
        <v>1500000</v>
      </c>
      <c r="F284" s="51">
        <f>SUM(D284:E284)</f>
        <v>4112000</v>
      </c>
      <c r="G284" s="51">
        <v>1306000</v>
      </c>
      <c r="H284" s="70">
        <f>SUM(G284/F284)</f>
        <v>0.31760700389105057</v>
      </c>
    </row>
    <row r="285" spans="1:8" ht="13.5">
      <c r="A285" s="41" t="s">
        <v>75</v>
      </c>
      <c r="B285" s="41"/>
      <c r="C285" s="42"/>
      <c r="D285" s="58">
        <f>SUM(D92+D95+D99+D101+D119+D121+D129+D131+D138+D140+D142+D144+D153+D160+D176+D180+D190+D202+D206+D209+D212+D217+D223+D235+D240+D275+D277+D279+D283+D284)</f>
        <v>14967682</v>
      </c>
      <c r="E285" s="77">
        <f>SUM(E92+E95+E99+E101+E119+E121+E129+E131+E138+E140+E142+E144+E153+E160+E176+E178+E180+E182+E190+E202+E206+E209+E212+E217+E223+E235+E240+E275+E277+E279+E281+E283+E284)</f>
        <v>1923100</v>
      </c>
      <c r="F285" s="58">
        <f>SUM(F92+F95+F99+F101+F119+F121+F129+F131+F138+F140+F142+F144+F153+F160+F176+F178+F180+F182+F190+F202+F206+F209+F212+F217+F223+F235+F240+F275+F277+F279+F281+F283+F284)</f>
        <v>16890782</v>
      </c>
      <c r="G285" s="58">
        <f>SUM(G92+G95+G99+G101+G119+G121+G129+G131+G138+G140+G142+G144+G153+G160+G176+G178+G180+G182+G190+G202+G206+G209+G212+G217+G223+G235+G240+G275+G277+G279+G281+G283+G284)</f>
        <v>7844663.44</v>
      </c>
      <c r="H285" s="70">
        <f>SUM(G285/F285)</f>
        <v>0.46443459160150197</v>
      </c>
    </row>
  </sheetData>
  <mergeCells count="4">
    <mergeCell ref="A1:F1"/>
    <mergeCell ref="A2:G2"/>
    <mergeCell ref="A3:G3"/>
    <mergeCell ref="A4:G4"/>
  </mergeCells>
  <printOptions/>
  <pageMargins left="0.20972222222222223" right="0.25" top="0.24027777777777778" bottom="0.2798611111111111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Grygov</dc:creator>
  <cp:keywords/>
  <dc:description/>
  <cp:lastModifiedBy>Obec Grygov</cp:lastModifiedBy>
  <cp:lastPrinted>2005-09-21T07:05:48Z</cp:lastPrinted>
  <dcterms:created xsi:type="dcterms:W3CDTF">2004-12-10T13:30:00Z</dcterms:created>
  <dcterms:modified xsi:type="dcterms:W3CDTF">2005-09-21T07:13:24Z</dcterms:modified>
  <cp:category/>
  <cp:version/>
  <cp:contentType/>
  <cp:contentStatus/>
  <cp:revision>1</cp:revision>
</cp:coreProperties>
</file>